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esktop\"/>
    </mc:Choice>
  </mc:AlternateContent>
  <bookViews>
    <workbookView xWindow="0" yWindow="0" windowWidth="20490" windowHeight="7770" tabRatio="887" activeTab="1"/>
  </bookViews>
  <sheets>
    <sheet name="1.Dönem" sheetId="7" r:id="rId1"/>
    <sheet name="2.Dönem" sheetId="25" r:id="rId2"/>
    <sheet name="3.Dönem " sheetId="26" r:id="rId3"/>
    <sheet name="4.Dönem " sheetId="27" r:id="rId4"/>
    <sheet name="5.Dönem " sheetId="28" r:id="rId5"/>
    <sheet name="6.Dönem " sheetId="29" r:id="rId6"/>
    <sheet name="7.Dönem " sheetId="30" r:id="rId7"/>
    <sheet name="8.Dönem" sheetId="31" r:id="rId8"/>
  </sheets>
  <definedNames>
    <definedName name="NOT" localSheetId="0">'1.Dönem'!$P$3:$P$11</definedName>
    <definedName name="NOT" localSheetId="1">'2.Dönem'!$P$3:$P$11</definedName>
    <definedName name="NOT" localSheetId="2">'3.Dönem '!$P$3:$P$11</definedName>
    <definedName name="NOT" localSheetId="3">'4.Dönem '!$P$3:$P$11</definedName>
    <definedName name="NOT" localSheetId="4">'5.Dönem '!$P$3:$P$11</definedName>
    <definedName name="NOT" localSheetId="5">'6.Dönem '!$P$3:$P$11</definedName>
    <definedName name="NOT" localSheetId="6">'7.Dönem '!$P$3:$P$11</definedName>
    <definedName name="NOT" localSheetId="7">'8.Dönem'!$P$3:$P$11</definedName>
    <definedName name="NOT">#REF!</definedName>
  </definedNames>
  <calcPr calcId="15251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31" l="1"/>
  <c r="G26" i="31"/>
  <c r="I26" i="31" s="1"/>
  <c r="D26" i="31"/>
  <c r="E26" i="31" s="1"/>
  <c r="C26" i="31"/>
  <c r="B26" i="31"/>
  <c r="A26" i="31"/>
  <c r="G25" i="31"/>
  <c r="I25" i="31" s="1"/>
  <c r="D25" i="31"/>
  <c r="E25" i="31" s="1"/>
  <c r="C25" i="31"/>
  <c r="B25" i="31"/>
  <c r="A25" i="31"/>
  <c r="G24" i="31"/>
  <c r="I24" i="31" s="1"/>
  <c r="D24" i="31"/>
  <c r="E24" i="31" s="1"/>
  <c r="C24" i="31"/>
  <c r="B24" i="31"/>
  <c r="A24" i="31"/>
  <c r="G23" i="31"/>
  <c r="I23" i="31" s="1"/>
  <c r="D23" i="31"/>
  <c r="E23" i="31" s="1"/>
  <c r="C23" i="31"/>
  <c r="B23" i="31"/>
  <c r="A23" i="31"/>
  <c r="G22" i="31"/>
  <c r="I22" i="31" s="1"/>
  <c r="D22" i="31"/>
  <c r="E22" i="31" s="1"/>
  <c r="C22" i="31"/>
  <c r="B22" i="31"/>
  <c r="A22" i="31"/>
  <c r="G21" i="31"/>
  <c r="I21" i="31" s="1"/>
  <c r="D21" i="31"/>
  <c r="E21" i="31" s="1"/>
  <c r="C21" i="31"/>
  <c r="B21" i="31"/>
  <c r="A21" i="31"/>
  <c r="G20" i="31"/>
  <c r="I20" i="31" s="1"/>
  <c r="D20" i="31"/>
  <c r="E20" i="31" s="1"/>
  <c r="C20" i="31"/>
  <c r="B20" i="31"/>
  <c r="A20" i="31"/>
  <c r="G19" i="31"/>
  <c r="I19" i="31" s="1"/>
  <c r="D19" i="31"/>
  <c r="E19" i="31" s="1"/>
  <c r="C19" i="31"/>
  <c r="B19" i="31"/>
  <c r="A19" i="31"/>
  <c r="G18" i="31"/>
  <c r="I18" i="31" s="1"/>
  <c r="D18" i="31"/>
  <c r="E18" i="31" s="1"/>
  <c r="C18" i="31"/>
  <c r="B18" i="31"/>
  <c r="A18" i="31"/>
  <c r="G17" i="31"/>
  <c r="I17" i="31" s="1"/>
  <c r="D17" i="31"/>
  <c r="E17" i="31" s="1"/>
  <c r="C17" i="31"/>
  <c r="B17" i="31"/>
  <c r="A17" i="31"/>
  <c r="I16" i="31"/>
  <c r="H16" i="31"/>
  <c r="G16" i="31"/>
  <c r="F16" i="31"/>
  <c r="E16" i="31"/>
  <c r="D16" i="31"/>
  <c r="C16" i="31"/>
  <c r="B16" i="31"/>
  <c r="A16" i="31"/>
  <c r="C12" i="31"/>
  <c r="F11" i="31"/>
  <c r="G11" i="31" s="1"/>
  <c r="F10" i="31"/>
  <c r="G10" i="31" s="1"/>
  <c r="F9" i="31"/>
  <c r="G9" i="31" s="1"/>
  <c r="F8" i="31"/>
  <c r="G8" i="31" s="1"/>
  <c r="Q7" i="31"/>
  <c r="F7" i="31"/>
  <c r="G7" i="31" s="1"/>
  <c r="Q6" i="31"/>
  <c r="Q8" i="31" s="1"/>
  <c r="F6" i="31"/>
  <c r="G6" i="31" s="1"/>
  <c r="F5" i="31"/>
  <c r="G5" i="31" s="1"/>
  <c r="F4" i="31"/>
  <c r="G4" i="31" s="1"/>
  <c r="F3" i="31"/>
  <c r="G3" i="31" s="1"/>
  <c r="F2" i="31"/>
  <c r="G2" i="31" s="1"/>
  <c r="G26" i="30"/>
  <c r="I26" i="30" s="1"/>
  <c r="D26" i="30"/>
  <c r="E26" i="30" s="1"/>
  <c r="C26" i="30"/>
  <c r="B26" i="30"/>
  <c r="A26" i="30"/>
  <c r="G25" i="30"/>
  <c r="I25" i="30" s="1"/>
  <c r="D25" i="30"/>
  <c r="E25" i="30" s="1"/>
  <c r="C25" i="30"/>
  <c r="B25" i="30"/>
  <c r="A25" i="30"/>
  <c r="G24" i="30"/>
  <c r="I24" i="30" s="1"/>
  <c r="D24" i="30"/>
  <c r="E24" i="30" s="1"/>
  <c r="C24" i="30"/>
  <c r="B24" i="30"/>
  <c r="A24" i="30"/>
  <c r="G23" i="30"/>
  <c r="I23" i="30" s="1"/>
  <c r="D23" i="30"/>
  <c r="E23" i="30" s="1"/>
  <c r="C23" i="30"/>
  <c r="B23" i="30"/>
  <c r="A23" i="30"/>
  <c r="G22" i="30"/>
  <c r="I22" i="30" s="1"/>
  <c r="D22" i="30"/>
  <c r="E22" i="30" s="1"/>
  <c r="C22" i="30"/>
  <c r="B22" i="30"/>
  <c r="A22" i="30"/>
  <c r="G21" i="30"/>
  <c r="I21" i="30" s="1"/>
  <c r="D21" i="30"/>
  <c r="E21" i="30" s="1"/>
  <c r="C21" i="30"/>
  <c r="B21" i="30"/>
  <c r="A21" i="30"/>
  <c r="G20" i="30"/>
  <c r="I20" i="30" s="1"/>
  <c r="D20" i="30"/>
  <c r="E20" i="30" s="1"/>
  <c r="C20" i="30"/>
  <c r="B20" i="30"/>
  <c r="A20" i="30"/>
  <c r="G19" i="30"/>
  <c r="I19" i="30" s="1"/>
  <c r="D19" i="30"/>
  <c r="E19" i="30" s="1"/>
  <c r="C19" i="30"/>
  <c r="B19" i="30"/>
  <c r="A19" i="30"/>
  <c r="G18" i="30"/>
  <c r="I18" i="30" s="1"/>
  <c r="D18" i="30"/>
  <c r="E18" i="30" s="1"/>
  <c r="C18" i="30"/>
  <c r="B18" i="30"/>
  <c r="A18" i="30"/>
  <c r="G17" i="30"/>
  <c r="I17" i="30" s="1"/>
  <c r="D17" i="30"/>
  <c r="E17" i="30" s="1"/>
  <c r="C17" i="30"/>
  <c r="B17" i="30"/>
  <c r="A17" i="30"/>
  <c r="I16" i="30"/>
  <c r="H16" i="30"/>
  <c r="G16" i="30"/>
  <c r="F16" i="30"/>
  <c r="E16" i="30"/>
  <c r="D16" i="30"/>
  <c r="C16" i="30"/>
  <c r="C27" i="30" s="1"/>
  <c r="B16" i="30"/>
  <c r="A16" i="30"/>
  <c r="C12" i="30"/>
  <c r="I11" i="30"/>
  <c r="G11" i="30"/>
  <c r="H11" i="30" s="1"/>
  <c r="F11" i="30"/>
  <c r="F10" i="30"/>
  <c r="G10" i="30" s="1"/>
  <c r="I9" i="30"/>
  <c r="G9" i="30"/>
  <c r="H9" i="30" s="1"/>
  <c r="F9" i="30"/>
  <c r="F8" i="30"/>
  <c r="G8" i="30" s="1"/>
  <c r="Q7" i="30"/>
  <c r="I7" i="30"/>
  <c r="G7" i="30"/>
  <c r="H7" i="30" s="1"/>
  <c r="F7" i="30"/>
  <c r="Q6" i="30"/>
  <c r="F6" i="30"/>
  <c r="G6" i="30" s="1"/>
  <c r="F5" i="30"/>
  <c r="G5" i="30" s="1"/>
  <c r="F4" i="30"/>
  <c r="G4" i="30" s="1"/>
  <c r="F3" i="30"/>
  <c r="G3" i="30" s="1"/>
  <c r="F2" i="30"/>
  <c r="G2" i="30" s="1"/>
  <c r="C27" i="29"/>
  <c r="G26" i="29"/>
  <c r="I26" i="29" s="1"/>
  <c r="D26" i="29"/>
  <c r="E26" i="29" s="1"/>
  <c r="C26" i="29"/>
  <c r="B26" i="29"/>
  <c r="A26" i="29"/>
  <c r="G25" i="29"/>
  <c r="I25" i="29" s="1"/>
  <c r="D25" i="29"/>
  <c r="E25" i="29" s="1"/>
  <c r="C25" i="29"/>
  <c r="B25" i="29"/>
  <c r="A25" i="29"/>
  <c r="G24" i="29"/>
  <c r="I24" i="29" s="1"/>
  <c r="D24" i="29"/>
  <c r="E24" i="29" s="1"/>
  <c r="C24" i="29"/>
  <c r="B24" i="29"/>
  <c r="A24" i="29"/>
  <c r="G23" i="29"/>
  <c r="I23" i="29" s="1"/>
  <c r="D23" i="29"/>
  <c r="E23" i="29" s="1"/>
  <c r="C23" i="29"/>
  <c r="B23" i="29"/>
  <c r="A23" i="29"/>
  <c r="G22" i="29"/>
  <c r="I22" i="29" s="1"/>
  <c r="D22" i="29"/>
  <c r="E22" i="29" s="1"/>
  <c r="C22" i="29"/>
  <c r="B22" i="29"/>
  <c r="A22" i="29"/>
  <c r="G21" i="29"/>
  <c r="I21" i="29" s="1"/>
  <c r="D21" i="29"/>
  <c r="E21" i="29" s="1"/>
  <c r="C21" i="29"/>
  <c r="B21" i="29"/>
  <c r="A21" i="29"/>
  <c r="G20" i="29"/>
  <c r="I20" i="29" s="1"/>
  <c r="D20" i="29"/>
  <c r="E20" i="29" s="1"/>
  <c r="C20" i="29"/>
  <c r="B20" i="29"/>
  <c r="A20" i="29"/>
  <c r="G19" i="29"/>
  <c r="I19" i="29" s="1"/>
  <c r="D19" i="29"/>
  <c r="E19" i="29" s="1"/>
  <c r="C19" i="29"/>
  <c r="B19" i="29"/>
  <c r="A19" i="29"/>
  <c r="G18" i="29"/>
  <c r="I18" i="29" s="1"/>
  <c r="D18" i="29"/>
  <c r="E18" i="29" s="1"/>
  <c r="C18" i="29"/>
  <c r="B18" i="29"/>
  <c r="A18" i="29"/>
  <c r="G17" i="29"/>
  <c r="I17" i="29" s="1"/>
  <c r="D17" i="29"/>
  <c r="E17" i="29" s="1"/>
  <c r="C17" i="29"/>
  <c r="B17" i="29"/>
  <c r="A17" i="29"/>
  <c r="I16" i="29"/>
  <c r="H16" i="29"/>
  <c r="G16" i="29"/>
  <c r="F16" i="29"/>
  <c r="E16" i="29"/>
  <c r="D16" i="29"/>
  <c r="C16" i="29"/>
  <c r="B16" i="29"/>
  <c r="A16" i="29"/>
  <c r="C12" i="29"/>
  <c r="F11" i="29"/>
  <c r="G11" i="29" s="1"/>
  <c r="F10" i="29"/>
  <c r="G10" i="29" s="1"/>
  <c r="F9" i="29"/>
  <c r="G9" i="29" s="1"/>
  <c r="F8" i="29"/>
  <c r="G8" i="29" s="1"/>
  <c r="Q7" i="29"/>
  <c r="F7" i="29"/>
  <c r="G7" i="29" s="1"/>
  <c r="Q6" i="29"/>
  <c r="F6" i="29"/>
  <c r="G6" i="29" s="1"/>
  <c r="F5" i="29"/>
  <c r="G5" i="29" s="1"/>
  <c r="F4" i="29"/>
  <c r="G4" i="29" s="1"/>
  <c r="F3" i="29"/>
  <c r="G3" i="29" s="1"/>
  <c r="F2" i="29"/>
  <c r="G2" i="29" s="1"/>
  <c r="C27" i="28"/>
  <c r="I26" i="28"/>
  <c r="G26" i="28"/>
  <c r="H26" i="28" s="1"/>
  <c r="D26" i="28"/>
  <c r="E26" i="28" s="1"/>
  <c r="C26" i="28"/>
  <c r="B26" i="28"/>
  <c r="A26" i="28"/>
  <c r="I25" i="28"/>
  <c r="G25" i="28"/>
  <c r="H25" i="28" s="1"/>
  <c r="D25" i="28"/>
  <c r="E25" i="28" s="1"/>
  <c r="C25" i="28"/>
  <c r="B25" i="28"/>
  <c r="A25" i="28"/>
  <c r="I24" i="28"/>
  <c r="G24" i="28"/>
  <c r="H24" i="28" s="1"/>
  <c r="D24" i="28"/>
  <c r="E24" i="28" s="1"/>
  <c r="C24" i="28"/>
  <c r="B24" i="28"/>
  <c r="A24" i="28"/>
  <c r="I23" i="28"/>
  <c r="G23" i="28"/>
  <c r="H23" i="28" s="1"/>
  <c r="D23" i="28"/>
  <c r="E23" i="28" s="1"/>
  <c r="C23" i="28"/>
  <c r="B23" i="28"/>
  <c r="A23" i="28"/>
  <c r="I22" i="28"/>
  <c r="G22" i="28"/>
  <c r="H22" i="28" s="1"/>
  <c r="D22" i="28"/>
  <c r="E22" i="28" s="1"/>
  <c r="C22" i="28"/>
  <c r="B22" i="28"/>
  <c r="A22" i="28"/>
  <c r="I21" i="28"/>
  <c r="G21" i="28"/>
  <c r="H21" i="28" s="1"/>
  <c r="D21" i="28"/>
  <c r="E21" i="28" s="1"/>
  <c r="C21" i="28"/>
  <c r="B21" i="28"/>
  <c r="A21" i="28"/>
  <c r="I20" i="28"/>
  <c r="G20" i="28"/>
  <c r="H20" i="28" s="1"/>
  <c r="D20" i="28"/>
  <c r="E20" i="28" s="1"/>
  <c r="C20" i="28"/>
  <c r="B20" i="28"/>
  <c r="A20" i="28"/>
  <c r="I19" i="28"/>
  <c r="G19" i="28"/>
  <c r="H19" i="28" s="1"/>
  <c r="D19" i="28"/>
  <c r="E19" i="28" s="1"/>
  <c r="C19" i="28"/>
  <c r="B19" i="28"/>
  <c r="A19" i="28"/>
  <c r="I18" i="28"/>
  <c r="G18" i="28"/>
  <c r="H18" i="28" s="1"/>
  <c r="D18" i="28"/>
  <c r="E18" i="28" s="1"/>
  <c r="C18" i="28"/>
  <c r="B18" i="28"/>
  <c r="A18" i="28"/>
  <c r="I17" i="28"/>
  <c r="G17" i="28"/>
  <c r="H17" i="28" s="1"/>
  <c r="D17" i="28"/>
  <c r="E17" i="28" s="1"/>
  <c r="C17" i="28"/>
  <c r="B17" i="28"/>
  <c r="A17" i="28"/>
  <c r="I16" i="28"/>
  <c r="H16" i="28"/>
  <c r="H27" i="28" s="1"/>
  <c r="G16" i="28"/>
  <c r="F16" i="28"/>
  <c r="E16" i="28"/>
  <c r="D16" i="28"/>
  <c r="C16" i="28"/>
  <c r="B16" i="28"/>
  <c r="A16" i="28"/>
  <c r="C12" i="28"/>
  <c r="F11" i="28"/>
  <c r="G11" i="28" s="1"/>
  <c r="F10" i="28"/>
  <c r="G10" i="28" s="1"/>
  <c r="F9" i="28"/>
  <c r="G9" i="28" s="1"/>
  <c r="F8" i="28"/>
  <c r="G8" i="28" s="1"/>
  <c r="Q7" i="28"/>
  <c r="Q8" i="28" s="1"/>
  <c r="G7" i="28"/>
  <c r="H7" i="28" s="1"/>
  <c r="F7" i="28"/>
  <c r="Q6" i="28"/>
  <c r="F6" i="28"/>
  <c r="G6" i="28" s="1"/>
  <c r="F5" i="28"/>
  <c r="G5" i="28" s="1"/>
  <c r="F4" i="28"/>
  <c r="G4" i="28" s="1"/>
  <c r="F3" i="28"/>
  <c r="G3" i="28" s="1"/>
  <c r="F2" i="28"/>
  <c r="G2" i="28" s="1"/>
  <c r="C27" i="27"/>
  <c r="G26" i="27"/>
  <c r="I26" i="27" s="1"/>
  <c r="D26" i="27"/>
  <c r="E26" i="27" s="1"/>
  <c r="C26" i="27"/>
  <c r="B26" i="27"/>
  <c r="A26" i="27"/>
  <c r="G25" i="27"/>
  <c r="I25" i="27" s="1"/>
  <c r="D25" i="27"/>
  <c r="E25" i="27" s="1"/>
  <c r="C25" i="27"/>
  <c r="B25" i="27"/>
  <c r="A25" i="27"/>
  <c r="G24" i="27"/>
  <c r="I24" i="27" s="1"/>
  <c r="D24" i="27"/>
  <c r="E24" i="27" s="1"/>
  <c r="C24" i="27"/>
  <c r="B24" i="27"/>
  <c r="A24" i="27"/>
  <c r="G23" i="27"/>
  <c r="I23" i="27" s="1"/>
  <c r="D23" i="27"/>
  <c r="E23" i="27" s="1"/>
  <c r="C23" i="27"/>
  <c r="B23" i="27"/>
  <c r="A23" i="27"/>
  <c r="G22" i="27"/>
  <c r="I22" i="27" s="1"/>
  <c r="D22" i="27"/>
  <c r="E22" i="27" s="1"/>
  <c r="C22" i="27"/>
  <c r="B22" i="27"/>
  <c r="A22" i="27"/>
  <c r="G21" i="27"/>
  <c r="I21" i="27" s="1"/>
  <c r="D21" i="27"/>
  <c r="E21" i="27" s="1"/>
  <c r="C21" i="27"/>
  <c r="B21" i="27"/>
  <c r="A21" i="27"/>
  <c r="G20" i="27"/>
  <c r="I20" i="27" s="1"/>
  <c r="D20" i="27"/>
  <c r="E20" i="27" s="1"/>
  <c r="C20" i="27"/>
  <c r="B20" i="27"/>
  <c r="A20" i="27"/>
  <c r="G19" i="27"/>
  <c r="H19" i="27" s="1"/>
  <c r="D19" i="27"/>
  <c r="E19" i="27" s="1"/>
  <c r="C19" i="27"/>
  <c r="B19" i="27"/>
  <c r="A19" i="27"/>
  <c r="G18" i="27"/>
  <c r="I18" i="27" s="1"/>
  <c r="D18" i="27"/>
  <c r="E18" i="27" s="1"/>
  <c r="C18" i="27"/>
  <c r="B18" i="27"/>
  <c r="A18" i="27"/>
  <c r="G17" i="27"/>
  <c r="I17" i="27" s="1"/>
  <c r="D17" i="27"/>
  <c r="E17" i="27" s="1"/>
  <c r="C17" i="27"/>
  <c r="B17" i="27"/>
  <c r="A17" i="27"/>
  <c r="I16" i="27"/>
  <c r="H16" i="27"/>
  <c r="G16" i="27"/>
  <c r="F16" i="27"/>
  <c r="E16" i="27"/>
  <c r="D16" i="27"/>
  <c r="C16" i="27"/>
  <c r="B16" i="27"/>
  <c r="A16" i="27"/>
  <c r="C12" i="27"/>
  <c r="F11" i="27"/>
  <c r="G11" i="27" s="1"/>
  <c r="F10" i="27"/>
  <c r="G10" i="27" s="1"/>
  <c r="F9" i="27"/>
  <c r="G9" i="27" s="1"/>
  <c r="F8" i="27"/>
  <c r="G8" i="27" s="1"/>
  <c r="Q7" i="27"/>
  <c r="F7" i="27"/>
  <c r="G7" i="27" s="1"/>
  <c r="Q6" i="27"/>
  <c r="Q8" i="27" s="1"/>
  <c r="I6" i="27"/>
  <c r="H6" i="27"/>
  <c r="G6" i="27"/>
  <c r="F6" i="27"/>
  <c r="F5" i="27"/>
  <c r="G5" i="27" s="1"/>
  <c r="I4" i="27"/>
  <c r="H4" i="27"/>
  <c r="G4" i="27"/>
  <c r="F4" i="27"/>
  <c r="F3" i="27"/>
  <c r="G3" i="27" s="1"/>
  <c r="I2" i="27"/>
  <c r="H2" i="27"/>
  <c r="G2" i="27"/>
  <c r="F2" i="27"/>
  <c r="G26" i="26"/>
  <c r="I26" i="26" s="1"/>
  <c r="D26" i="26"/>
  <c r="E26" i="26" s="1"/>
  <c r="C26" i="26"/>
  <c r="B26" i="26"/>
  <c r="A26" i="26"/>
  <c r="G25" i="26"/>
  <c r="I25" i="26" s="1"/>
  <c r="D25" i="26"/>
  <c r="E25" i="26" s="1"/>
  <c r="C25" i="26"/>
  <c r="B25" i="26"/>
  <c r="A25" i="26"/>
  <c r="G24" i="26"/>
  <c r="I24" i="26" s="1"/>
  <c r="D24" i="26"/>
  <c r="E24" i="26" s="1"/>
  <c r="C24" i="26"/>
  <c r="B24" i="26"/>
  <c r="A24" i="26"/>
  <c r="G23" i="26"/>
  <c r="I23" i="26" s="1"/>
  <c r="D23" i="26"/>
  <c r="E23" i="26" s="1"/>
  <c r="C23" i="26"/>
  <c r="B23" i="26"/>
  <c r="A23" i="26"/>
  <c r="G22" i="26"/>
  <c r="I22" i="26" s="1"/>
  <c r="D22" i="26"/>
  <c r="E22" i="26" s="1"/>
  <c r="C22" i="26"/>
  <c r="B22" i="26"/>
  <c r="A22" i="26"/>
  <c r="G21" i="26"/>
  <c r="I21" i="26" s="1"/>
  <c r="D21" i="26"/>
  <c r="E21" i="26" s="1"/>
  <c r="C21" i="26"/>
  <c r="B21" i="26"/>
  <c r="A21" i="26"/>
  <c r="G20" i="26"/>
  <c r="I20" i="26" s="1"/>
  <c r="D20" i="26"/>
  <c r="E20" i="26" s="1"/>
  <c r="C20" i="26"/>
  <c r="B20" i="26"/>
  <c r="A20" i="26"/>
  <c r="G19" i="26"/>
  <c r="I19" i="26" s="1"/>
  <c r="D19" i="26"/>
  <c r="E19" i="26" s="1"/>
  <c r="C19" i="26"/>
  <c r="B19" i="26"/>
  <c r="A19" i="26"/>
  <c r="G18" i="26"/>
  <c r="I18" i="26" s="1"/>
  <c r="D18" i="26"/>
  <c r="E18" i="26" s="1"/>
  <c r="C18" i="26"/>
  <c r="B18" i="26"/>
  <c r="A18" i="26"/>
  <c r="G17" i="26"/>
  <c r="I17" i="26" s="1"/>
  <c r="D17" i="26"/>
  <c r="E17" i="26" s="1"/>
  <c r="C17" i="26"/>
  <c r="B17" i="26"/>
  <c r="A17" i="26"/>
  <c r="I16" i="26"/>
  <c r="H16" i="26"/>
  <c r="G16" i="26"/>
  <c r="F16" i="26"/>
  <c r="E16" i="26"/>
  <c r="D16" i="26"/>
  <c r="C16" i="26"/>
  <c r="C27" i="26" s="1"/>
  <c r="B16" i="26"/>
  <c r="A16" i="26"/>
  <c r="C12" i="26"/>
  <c r="I11" i="26"/>
  <c r="G11" i="26"/>
  <c r="H11" i="26" s="1"/>
  <c r="F11" i="26"/>
  <c r="F10" i="26"/>
  <c r="G10" i="26" s="1"/>
  <c r="I9" i="26"/>
  <c r="G9" i="26"/>
  <c r="H9" i="26" s="1"/>
  <c r="F9" i="26"/>
  <c r="F8" i="26"/>
  <c r="G8" i="26" s="1"/>
  <c r="Q7" i="26"/>
  <c r="F7" i="26"/>
  <c r="G7" i="26" s="1"/>
  <c r="Q6" i="26"/>
  <c r="Q8" i="26" s="1"/>
  <c r="F6" i="26"/>
  <c r="G6" i="26" s="1"/>
  <c r="F5" i="26"/>
  <c r="G5" i="26" s="1"/>
  <c r="F4" i="26"/>
  <c r="G4" i="26" s="1"/>
  <c r="F3" i="26"/>
  <c r="G3" i="26" s="1"/>
  <c r="F2" i="26"/>
  <c r="G2" i="26" s="1"/>
  <c r="G26" i="25"/>
  <c r="I26" i="25" s="1"/>
  <c r="D26" i="25"/>
  <c r="E26" i="25" s="1"/>
  <c r="C26" i="25"/>
  <c r="B26" i="25"/>
  <c r="A26" i="25"/>
  <c r="G25" i="25"/>
  <c r="I25" i="25" s="1"/>
  <c r="D25" i="25"/>
  <c r="E25" i="25" s="1"/>
  <c r="C25" i="25"/>
  <c r="B25" i="25"/>
  <c r="A25" i="25"/>
  <c r="G24" i="25"/>
  <c r="I24" i="25" s="1"/>
  <c r="D24" i="25"/>
  <c r="E24" i="25" s="1"/>
  <c r="C24" i="25"/>
  <c r="B24" i="25"/>
  <c r="A24" i="25"/>
  <c r="G23" i="25"/>
  <c r="I23" i="25" s="1"/>
  <c r="D23" i="25"/>
  <c r="E23" i="25" s="1"/>
  <c r="C23" i="25"/>
  <c r="B23" i="25"/>
  <c r="A23" i="25"/>
  <c r="G22" i="25"/>
  <c r="I22" i="25" s="1"/>
  <c r="D22" i="25"/>
  <c r="E22" i="25" s="1"/>
  <c r="C22" i="25"/>
  <c r="B22" i="25"/>
  <c r="A22" i="25"/>
  <c r="G21" i="25"/>
  <c r="I21" i="25" s="1"/>
  <c r="D21" i="25"/>
  <c r="E21" i="25" s="1"/>
  <c r="C21" i="25"/>
  <c r="B21" i="25"/>
  <c r="A21" i="25"/>
  <c r="G20" i="25"/>
  <c r="I20" i="25" s="1"/>
  <c r="D20" i="25"/>
  <c r="E20" i="25" s="1"/>
  <c r="C20" i="25"/>
  <c r="B20" i="25"/>
  <c r="A20" i="25"/>
  <c r="G19" i="25"/>
  <c r="I19" i="25" s="1"/>
  <c r="D19" i="25"/>
  <c r="E19" i="25" s="1"/>
  <c r="C19" i="25"/>
  <c r="B19" i="25"/>
  <c r="A19" i="25"/>
  <c r="G18" i="25"/>
  <c r="I18" i="25" s="1"/>
  <c r="D18" i="25"/>
  <c r="E18" i="25" s="1"/>
  <c r="C18" i="25"/>
  <c r="B18" i="25"/>
  <c r="A18" i="25"/>
  <c r="G17" i="25"/>
  <c r="I17" i="25" s="1"/>
  <c r="D17" i="25"/>
  <c r="E17" i="25" s="1"/>
  <c r="C17" i="25"/>
  <c r="B17" i="25"/>
  <c r="A17" i="25"/>
  <c r="I16" i="25"/>
  <c r="H16" i="25"/>
  <c r="G16" i="25"/>
  <c r="F16" i="25"/>
  <c r="E16" i="25"/>
  <c r="D16" i="25"/>
  <c r="C16" i="25"/>
  <c r="B16" i="25"/>
  <c r="A16" i="25"/>
  <c r="C12" i="25"/>
  <c r="F11" i="25"/>
  <c r="G11" i="25" s="1"/>
  <c r="F10" i="25"/>
  <c r="G10" i="25" s="1"/>
  <c r="F9" i="25"/>
  <c r="G9" i="25" s="1"/>
  <c r="F8" i="25"/>
  <c r="G8" i="25" s="1"/>
  <c r="Q7" i="25"/>
  <c r="F7" i="25"/>
  <c r="G7" i="25" s="1"/>
  <c r="Q6" i="25"/>
  <c r="Q8" i="25" s="1"/>
  <c r="F6" i="25"/>
  <c r="G6" i="25" s="1"/>
  <c r="F5" i="25"/>
  <c r="G5" i="25" s="1"/>
  <c r="F4" i="25"/>
  <c r="G4" i="25" s="1"/>
  <c r="F3" i="25"/>
  <c r="G3" i="25" s="1"/>
  <c r="F2" i="25"/>
  <c r="G2" i="25" s="1"/>
  <c r="Q8" i="29" l="1"/>
  <c r="Q8" i="30"/>
  <c r="I8" i="31"/>
  <c r="H8" i="31"/>
  <c r="I3" i="31"/>
  <c r="H3" i="31"/>
  <c r="H9" i="31"/>
  <c r="I9" i="31"/>
  <c r="I4" i="31"/>
  <c r="H4" i="31"/>
  <c r="I10" i="31"/>
  <c r="H10" i="31"/>
  <c r="I5" i="31"/>
  <c r="H5" i="31"/>
  <c r="H11" i="31"/>
  <c r="I11" i="31"/>
  <c r="I7" i="31"/>
  <c r="H7" i="31"/>
  <c r="I2" i="31"/>
  <c r="H2" i="31"/>
  <c r="I6" i="31"/>
  <c r="H6" i="31"/>
  <c r="H17" i="31"/>
  <c r="H27" i="31" s="1"/>
  <c r="E28" i="31" s="1"/>
  <c r="H18" i="31"/>
  <c r="H19" i="31"/>
  <c r="H20" i="31"/>
  <c r="H21" i="31"/>
  <c r="H22" i="31"/>
  <c r="H23" i="31"/>
  <c r="H24" i="31"/>
  <c r="H25" i="31"/>
  <c r="H26" i="31"/>
  <c r="I2" i="30"/>
  <c r="H2" i="30"/>
  <c r="H12" i="30" s="1"/>
  <c r="E13" i="30" s="1"/>
  <c r="I3" i="30"/>
  <c r="H3" i="30"/>
  <c r="I4" i="30"/>
  <c r="H4" i="30"/>
  <c r="H8" i="30"/>
  <c r="I8" i="30"/>
  <c r="I10" i="30"/>
  <c r="H10" i="30"/>
  <c r="I5" i="30"/>
  <c r="H5" i="30"/>
  <c r="I6" i="30"/>
  <c r="H6" i="30"/>
  <c r="H17" i="30"/>
  <c r="H18" i="30"/>
  <c r="H19" i="30"/>
  <c r="H20" i="30"/>
  <c r="H21" i="30"/>
  <c r="H22" i="30"/>
  <c r="H23" i="30"/>
  <c r="H24" i="30"/>
  <c r="H25" i="30"/>
  <c r="H26" i="30"/>
  <c r="H3" i="29"/>
  <c r="I3" i="29"/>
  <c r="I9" i="29"/>
  <c r="H9" i="29"/>
  <c r="I4" i="29"/>
  <c r="H4" i="29"/>
  <c r="I10" i="29"/>
  <c r="H10" i="29"/>
  <c r="H5" i="29"/>
  <c r="I5" i="29"/>
  <c r="I11" i="29"/>
  <c r="H11" i="29"/>
  <c r="I6" i="29"/>
  <c r="H6" i="29"/>
  <c r="I7" i="29"/>
  <c r="H7" i="29"/>
  <c r="I2" i="29"/>
  <c r="H2" i="29"/>
  <c r="H12" i="29" s="1"/>
  <c r="E13" i="29" s="1"/>
  <c r="I8" i="29"/>
  <c r="H8" i="29"/>
  <c r="H25" i="29"/>
  <c r="H17" i="29"/>
  <c r="H18" i="29"/>
  <c r="H19" i="29"/>
  <c r="H20" i="29"/>
  <c r="H21" i="29"/>
  <c r="H22" i="29"/>
  <c r="H23" i="29"/>
  <c r="H24" i="29"/>
  <c r="H26" i="29"/>
  <c r="H11" i="28"/>
  <c r="I11" i="28"/>
  <c r="I2" i="28"/>
  <c r="H2" i="28"/>
  <c r="I3" i="28"/>
  <c r="H3" i="28"/>
  <c r="I5" i="28"/>
  <c r="H5" i="28"/>
  <c r="H9" i="28"/>
  <c r="I9" i="28"/>
  <c r="I8" i="28"/>
  <c r="H8" i="28"/>
  <c r="H4" i="28"/>
  <c r="I4" i="28"/>
  <c r="I6" i="28"/>
  <c r="H6" i="28"/>
  <c r="I10" i="28"/>
  <c r="H10" i="28"/>
  <c r="E28" i="28"/>
  <c r="I7" i="28"/>
  <c r="I3" i="27"/>
  <c r="H3" i="27"/>
  <c r="H12" i="27" s="1"/>
  <c r="E13" i="27" s="1"/>
  <c r="H11" i="27"/>
  <c r="I11" i="27"/>
  <c r="I7" i="27"/>
  <c r="H7" i="27"/>
  <c r="H9" i="27"/>
  <c r="I9" i="27"/>
  <c r="I10" i="27"/>
  <c r="H10" i="27"/>
  <c r="I5" i="27"/>
  <c r="H5" i="27"/>
  <c r="I8" i="27"/>
  <c r="H8" i="27"/>
  <c r="H17" i="27"/>
  <c r="H18" i="27"/>
  <c r="H20" i="27"/>
  <c r="H21" i="27"/>
  <c r="H22" i="27"/>
  <c r="H23" i="27"/>
  <c r="H24" i="27"/>
  <c r="H25" i="27"/>
  <c r="H26" i="27"/>
  <c r="I19" i="27"/>
  <c r="I6" i="26"/>
  <c r="H6" i="26"/>
  <c r="I7" i="26"/>
  <c r="H7" i="26"/>
  <c r="I2" i="26"/>
  <c r="H2" i="26"/>
  <c r="H8" i="26"/>
  <c r="I8" i="26"/>
  <c r="I10" i="26"/>
  <c r="H10" i="26"/>
  <c r="I3" i="26"/>
  <c r="H3" i="26"/>
  <c r="I4" i="26"/>
  <c r="H4" i="26"/>
  <c r="I5" i="26"/>
  <c r="H5" i="26"/>
  <c r="H17" i="26"/>
  <c r="H18" i="26"/>
  <c r="H19" i="26"/>
  <c r="H20" i="26"/>
  <c r="H21" i="26"/>
  <c r="H22" i="26"/>
  <c r="H23" i="26"/>
  <c r="H24" i="26"/>
  <c r="H25" i="26"/>
  <c r="H26" i="26"/>
  <c r="C27" i="25"/>
  <c r="I8" i="25"/>
  <c r="H8" i="25"/>
  <c r="I3" i="25"/>
  <c r="H3" i="25"/>
  <c r="H4" i="25"/>
  <c r="I4" i="25"/>
  <c r="I10" i="25"/>
  <c r="H10" i="25"/>
  <c r="I5" i="25"/>
  <c r="H5" i="25"/>
  <c r="H11" i="25"/>
  <c r="I11" i="25"/>
  <c r="H9" i="25"/>
  <c r="I9" i="25"/>
  <c r="I2" i="25"/>
  <c r="H2" i="25"/>
  <c r="I6" i="25"/>
  <c r="H6" i="25"/>
  <c r="I7" i="25"/>
  <c r="H7" i="25"/>
  <c r="H17" i="25"/>
  <c r="H27" i="25" s="1"/>
  <c r="H18" i="25"/>
  <c r="H19" i="25"/>
  <c r="H20" i="25"/>
  <c r="H21" i="25"/>
  <c r="H22" i="25"/>
  <c r="H23" i="25"/>
  <c r="H24" i="25"/>
  <c r="H25" i="25"/>
  <c r="H26" i="25"/>
  <c r="C12" i="7"/>
  <c r="H27" i="27" l="1"/>
  <c r="E28" i="27" s="1"/>
  <c r="H12" i="31"/>
  <c r="E13" i="31" s="1"/>
  <c r="H27" i="30"/>
  <c r="E28" i="30" s="1"/>
  <c r="H27" i="29"/>
  <c r="E28" i="29" s="1"/>
  <c r="H12" i="28"/>
  <c r="E13" i="28" s="1"/>
  <c r="H12" i="26"/>
  <c r="E13" i="26" s="1"/>
  <c r="H27" i="26"/>
  <c r="E28" i="26" s="1"/>
  <c r="E28" i="25"/>
  <c r="H12" i="25"/>
  <c r="E13" i="25" s="1"/>
  <c r="G26" i="7"/>
  <c r="I26" i="7" s="1"/>
  <c r="G25" i="7"/>
  <c r="H25" i="7" s="1"/>
  <c r="G24" i="7"/>
  <c r="I24" i="7" s="1"/>
  <c r="G23" i="7"/>
  <c r="I23" i="7" s="1"/>
  <c r="G22" i="7"/>
  <c r="I22" i="7" s="1"/>
  <c r="G21" i="7"/>
  <c r="H21" i="7" s="1"/>
  <c r="G20" i="7"/>
  <c r="I20" i="7" s="1"/>
  <c r="G19" i="7"/>
  <c r="I19" i="7" s="1"/>
  <c r="G18" i="7"/>
  <c r="I18" i="7" s="1"/>
  <c r="G17" i="7"/>
  <c r="H17" i="7" s="1"/>
  <c r="A23" i="7"/>
  <c r="A24" i="7"/>
  <c r="A25" i="7"/>
  <c r="A26" i="7"/>
  <c r="B23" i="7"/>
  <c r="B24" i="7"/>
  <c r="B25" i="7"/>
  <c r="B26" i="7"/>
  <c r="C23" i="7"/>
  <c r="D23" i="7"/>
  <c r="E23" i="7" s="1"/>
  <c r="C24" i="7"/>
  <c r="D24" i="7"/>
  <c r="E24" i="7" s="1"/>
  <c r="C25" i="7"/>
  <c r="D25" i="7"/>
  <c r="E25" i="7" s="1"/>
  <c r="C26" i="7"/>
  <c r="D26" i="7"/>
  <c r="E26" i="7" s="1"/>
  <c r="F9" i="7"/>
  <c r="G9" i="7" s="1"/>
  <c r="F10" i="7"/>
  <c r="G10" i="7" s="1"/>
  <c r="F11" i="7"/>
  <c r="G11" i="7" s="1"/>
  <c r="H11" i="7" s="1"/>
  <c r="D22" i="7"/>
  <c r="E22" i="7" s="1"/>
  <c r="C22" i="7"/>
  <c r="B22" i="7"/>
  <c r="A22" i="7"/>
  <c r="D21" i="7"/>
  <c r="E21" i="7" s="1"/>
  <c r="C21" i="7"/>
  <c r="B21" i="7"/>
  <c r="A21" i="7"/>
  <c r="D20" i="7"/>
  <c r="E20" i="7" s="1"/>
  <c r="C20" i="7"/>
  <c r="B20" i="7"/>
  <c r="A20" i="7"/>
  <c r="D19" i="7"/>
  <c r="E19" i="7" s="1"/>
  <c r="C19" i="7"/>
  <c r="B19" i="7"/>
  <c r="A19" i="7"/>
  <c r="D18" i="7"/>
  <c r="E18" i="7" s="1"/>
  <c r="C18" i="7"/>
  <c r="B18" i="7"/>
  <c r="A18" i="7"/>
  <c r="D17" i="7"/>
  <c r="E17" i="7" s="1"/>
  <c r="C17" i="7"/>
  <c r="B17" i="7"/>
  <c r="A17" i="7"/>
  <c r="I16" i="7"/>
  <c r="H16" i="7"/>
  <c r="G16" i="7"/>
  <c r="F16" i="7"/>
  <c r="E16" i="7"/>
  <c r="D16" i="7"/>
  <c r="C16" i="7"/>
  <c r="B16" i="7"/>
  <c r="A16" i="7"/>
  <c r="F8" i="7"/>
  <c r="G8" i="7" s="1"/>
  <c r="H8" i="7" s="1"/>
  <c r="Q7" i="7"/>
  <c r="F7" i="7"/>
  <c r="G7" i="7" s="1"/>
  <c r="H7" i="7" s="1"/>
  <c r="Q6" i="7"/>
  <c r="F6" i="7"/>
  <c r="G6" i="7" s="1"/>
  <c r="F5" i="7"/>
  <c r="G5" i="7" s="1"/>
  <c r="H5" i="7" s="1"/>
  <c r="F4" i="7"/>
  <c r="G4" i="7" s="1"/>
  <c r="F3" i="7"/>
  <c r="G3" i="7" s="1"/>
  <c r="H3" i="7" s="1"/>
  <c r="F2" i="7"/>
  <c r="G2" i="7" s="1"/>
  <c r="I10" i="7" l="1"/>
  <c r="H10" i="7"/>
  <c r="H9" i="7"/>
  <c r="I9" i="7"/>
  <c r="I4" i="7"/>
  <c r="H4" i="7"/>
  <c r="I6" i="7"/>
  <c r="H6" i="7"/>
  <c r="I2" i="7"/>
  <c r="H2" i="7"/>
  <c r="I25" i="7"/>
  <c r="I21" i="7"/>
  <c r="I17" i="7"/>
  <c r="H22" i="7"/>
  <c r="H20" i="7"/>
  <c r="H24" i="7"/>
  <c r="H23" i="7"/>
  <c r="H18" i="7"/>
  <c r="H26" i="7"/>
  <c r="H19" i="7"/>
  <c r="I11" i="7"/>
  <c r="Q8" i="7"/>
  <c r="C27" i="7"/>
  <c r="I5" i="7"/>
  <c r="I3" i="7"/>
  <c r="I7" i="7"/>
  <c r="I8" i="7"/>
  <c r="H27" i="7" l="1"/>
  <c r="E28" i="7" s="1"/>
  <c r="H12" i="7"/>
  <c r="E13" i="7" s="1"/>
</calcChain>
</file>

<file path=xl/sharedStrings.xml><?xml version="1.0" encoding="utf-8"?>
<sst xmlns="http://schemas.openxmlformats.org/spreadsheetml/2006/main" count="456" uniqueCount="45">
  <si>
    <t>Ders Adı</t>
  </si>
  <si>
    <t>Kredi</t>
  </si>
  <si>
    <t>AA</t>
  </si>
  <si>
    <t>AB</t>
  </si>
  <si>
    <t>BA</t>
  </si>
  <si>
    <t>BB</t>
  </si>
  <si>
    <t>BC</t>
  </si>
  <si>
    <t>CB</t>
  </si>
  <si>
    <t>CC</t>
  </si>
  <si>
    <t>CD</t>
  </si>
  <si>
    <t>DC</t>
  </si>
  <si>
    <t>DD</t>
  </si>
  <si>
    <t>FF</t>
  </si>
  <si>
    <t>Durum</t>
  </si>
  <si>
    <t>Geçer</t>
  </si>
  <si>
    <t>Koşullu Geçer</t>
  </si>
  <si>
    <t>Tekrar</t>
  </si>
  <si>
    <t>Sıra
No</t>
  </si>
  <si>
    <t>Dönem
Sonu</t>
  </si>
  <si>
    <t>Başarı
Notu</t>
  </si>
  <si>
    <t>Harf
Notu</t>
  </si>
  <si>
    <t>Not Baremi</t>
  </si>
  <si>
    <t>Harf</t>
  </si>
  <si>
    <t>Değeri</t>
  </si>
  <si>
    <t>Puan Aralığı</t>
  </si>
  <si>
    <t>Toplanan Kredi</t>
  </si>
  <si>
    <t>Kredi Toplamı</t>
  </si>
  <si>
    <t>Genel Ortalama</t>
  </si>
  <si>
    <t>Ders Geçme: Dersi geçmek için o dersin harf notuna bakılır. Eğer CC ve üzeri ise o dersi geçmişsiniz demektir.</t>
  </si>
  <si>
    <t>Dersten Kalma: Dersten kalmak için o dersin harf notuna bakılır. Eğer FF ise o dersten kalmışsınız demektir ve sonraki yıl bu dersi almanız gerekmektedir.</t>
  </si>
  <si>
    <t>Şartlı / Koşullu Geçme: Dersinizin harf notu CD DC yada DD ise bu dersten koşullu geçmişsiniz demektir. Yani Genel not ortalamanız 2.00 ise bu dersi geçmiş, 2.00 ve altında ise bu dersten kalmışsınız demektir.</t>
  </si>
  <si>
    <t>Sınıf Geçme: Kredili sistemde sınıf geçme  yerine üst dönemden ders alma tabiri kullanılır. Genel not ortalamanız 2.00 ve üzeri ise üst dönemden ders alabilirsiniz.</t>
  </si>
  <si>
    <t>Doğru Sayısı</t>
  </si>
  <si>
    <t>Yanlış Sayısı</t>
  </si>
  <si>
    <t>Doğrulardan Alınan Puan</t>
  </si>
  <si>
    <t>Yanlışlardan Giden Puan</t>
  </si>
  <si>
    <t xml:space="preserve">Not: 4 yanlış 1 doğruyu
götürmesinden dolayı 
Her bir doğru 5 puan
Her bir yanlış -1,25 puan
(5/4=1,25 yani 4x1,25=5)
</t>
  </si>
  <si>
    <t>Net Puan</t>
  </si>
  <si>
    <t>Puan Hesaplama</t>
  </si>
  <si>
    <t>Ara
Sınav</t>
  </si>
  <si>
    <t>Kredi
Değeri</t>
  </si>
  <si>
    <t>Boş</t>
  </si>
  <si>
    <t>ALTAKİ TABLODA İSTEMİŞ OLDUĞUN BAŞARI NOTUNU GİR - DÖNEM SONU İÇİN ALMAN GEREKEN NOTUNU GÖR</t>
  </si>
  <si>
    <t>Ders Geçme AÖF' nin Standart Harf Puanlama Sistemi İle Hazırlanmıştır. Çan Eğrisi ve Geçme Notuna Göre Değişir. Üstteki Yeşil Tabloda Değişiklik Uygulayabilirsiniz</t>
  </si>
  <si>
    <t>Mezun Olabilmek İçin Bütün Dönemlerin Genel Ortalama Toplamlarının en az 2,00 Olması Gerekir.
( Lisans Prog. Her Dönem 0,25 Kredi. 8 Dönem İçin 8x0,25=2,00 ) 
 ( Önlisans İçin Her Dönem 0,5 Kredi. 4 Dönem İçin 4x0,5=2,00 )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</si>
</sst>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T_L_-;\-* #,##0.00\ _T_L_-;_-* &quot;-&quot;??\ _T_L_-;_-@_-"/>
  </numFmts>
  <fonts count="1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b/>
      <sz val="10"/>
      <color theme="0"/>
      <name val="Arial"/>
      <family val="2"/>
      <charset val="162"/>
    </font>
    <font>
      <b/>
      <sz val="11"/>
      <name val="Arial"/>
      <family val="2"/>
      <charset val="162"/>
    </font>
    <font>
      <b/>
      <sz val="10"/>
      <name val="Arial"/>
      <family val="2"/>
      <charset val="162"/>
    </font>
    <font>
      <b/>
      <sz val="18"/>
      <color theme="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4"/>
      <color theme="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Protection="1">
      <protection locked="0"/>
    </xf>
    <xf numFmtId="0" fontId="4" fillId="6" borderId="1" xfId="0" applyFont="1" applyFill="1" applyBorder="1" applyAlignment="1" applyProtection="1">
      <alignment horizontal="center" vertical="center" wrapText="1"/>
      <protection locked="0"/>
    </xf>
    <xf numFmtId="0" fontId="9" fillId="12" borderId="1" xfId="0" applyFont="1" applyFill="1" applyBorder="1" applyAlignment="1" applyProtection="1">
      <alignment horizontal="center" vertical="center" wrapText="1"/>
      <protection locked="0"/>
    </xf>
    <xf numFmtId="0" fontId="5" fillId="14" borderId="1" xfId="0" applyFont="1" applyFill="1" applyBorder="1" applyAlignment="1" applyProtection="1">
      <alignment horizontal="center" vertical="center" wrapText="1"/>
      <protection locked="0"/>
    </xf>
    <xf numFmtId="0" fontId="5" fillId="14" borderId="1" xfId="0" applyFont="1" applyFill="1" applyBorder="1" applyAlignment="1" applyProtection="1">
      <alignment horizontal="left" vertical="center" wrapText="1"/>
      <protection locked="0"/>
    </xf>
    <xf numFmtId="4" fontId="5" fillId="14" borderId="1" xfId="0" applyNumberFormat="1" applyFont="1" applyFill="1" applyBorder="1" applyAlignment="1" applyProtection="1">
      <alignment horizontal="center" vertical="center" wrapText="1"/>
      <protection locked="0"/>
    </xf>
    <xf numFmtId="43" fontId="8" fillId="14" borderId="1" xfId="1" applyFont="1" applyFill="1" applyBorder="1" applyAlignment="1" applyProtection="1">
      <alignment horizontal="center" vertical="center"/>
      <protection locked="0"/>
    </xf>
    <xf numFmtId="0" fontId="5" fillId="14" borderId="1" xfId="0" applyFont="1" applyFill="1" applyBorder="1" applyAlignment="1" applyProtection="1">
      <alignment horizontal="left" vertical="center" wrapText="1"/>
    </xf>
    <xf numFmtId="0" fontId="5" fillId="14" borderId="1" xfId="0" applyFont="1" applyFill="1" applyBorder="1" applyAlignment="1" applyProtection="1">
      <alignment horizontal="center" vertical="center" wrapText="1"/>
    </xf>
    <xf numFmtId="4" fontId="5" fillId="14" borderId="1" xfId="0" applyNumberFormat="1" applyFont="1" applyFill="1" applyBorder="1" applyAlignment="1" applyProtection="1">
      <alignment horizontal="center" vertical="center" wrapText="1"/>
    </xf>
    <xf numFmtId="43" fontId="8" fillId="14" borderId="1" xfId="1" applyFont="1" applyFill="1" applyBorder="1" applyAlignment="1" applyProtection="1">
      <alignment horizontal="center" vertical="center"/>
    </xf>
    <xf numFmtId="0" fontId="4" fillId="6" borderId="1" xfId="0" applyFont="1" applyFill="1" applyBorder="1" applyAlignment="1" applyProtection="1">
      <alignment horizontal="center" vertical="center" wrapText="1"/>
    </xf>
    <xf numFmtId="0" fontId="10" fillId="3" borderId="0" xfId="0" applyFont="1" applyFill="1" applyAlignment="1" applyProtection="1">
      <alignment vertical="center" wrapText="1"/>
      <protection locked="0"/>
    </xf>
    <xf numFmtId="0" fontId="0" fillId="15" borderId="0" xfId="0" applyFill="1" applyProtection="1">
      <protection locked="0"/>
    </xf>
    <xf numFmtId="0" fontId="3" fillId="9" borderId="6" xfId="0" applyFont="1" applyFill="1" applyBorder="1" applyAlignment="1" applyProtection="1">
      <alignment horizontal="center" vertical="center" wrapText="1"/>
    </xf>
    <xf numFmtId="0" fontId="9" fillId="13" borderId="1" xfId="0" applyFont="1" applyFill="1" applyBorder="1" applyAlignment="1" applyProtection="1">
      <alignment horizontal="center" vertical="center" wrapText="1"/>
      <protection locked="0"/>
    </xf>
    <xf numFmtId="0" fontId="9" fillId="13" borderId="1" xfId="0" applyFont="1" applyFill="1" applyBorder="1" applyAlignment="1" applyProtection="1">
      <alignment horizontal="center" vertical="center"/>
    </xf>
    <xf numFmtId="0" fontId="4" fillId="7" borderId="3" xfId="0" applyFont="1" applyFill="1" applyBorder="1" applyAlignment="1" applyProtection="1">
      <alignment horizontal="center" vertical="center" wrapText="1"/>
      <protection locked="0"/>
    </xf>
    <xf numFmtId="0" fontId="4" fillId="7" borderId="2" xfId="0" applyFont="1" applyFill="1" applyBorder="1" applyAlignment="1" applyProtection="1">
      <alignment horizontal="center" vertical="center" wrapText="1"/>
      <protection locked="0"/>
    </xf>
    <xf numFmtId="0" fontId="7" fillId="8" borderId="1" xfId="0" applyFont="1" applyFill="1" applyBorder="1" applyAlignment="1" applyProtection="1">
      <alignment horizontal="center" vertical="center"/>
      <protection locked="0"/>
    </xf>
    <xf numFmtId="43" fontId="7" fillId="8" borderId="1" xfId="1" applyFont="1" applyFill="1" applyBorder="1" applyAlignment="1" applyProtection="1">
      <alignment horizontal="center" vertical="center"/>
      <protection locked="0"/>
    </xf>
    <xf numFmtId="4" fontId="7" fillId="8" borderId="1" xfId="0" applyNumberFormat="1" applyFont="1" applyFill="1" applyBorder="1" applyAlignment="1" applyProtection="1">
      <alignment horizontal="center" vertical="center"/>
      <protection locked="0"/>
    </xf>
    <xf numFmtId="0" fontId="7" fillId="8" borderId="1" xfId="0" applyFont="1" applyFill="1" applyBorder="1" applyAlignment="1" applyProtection="1">
      <alignment horizontal="center" vertical="center" wrapText="1"/>
      <protection locked="0"/>
    </xf>
    <xf numFmtId="4" fontId="7" fillId="8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8" borderId="4" xfId="0" applyFont="1" applyFill="1" applyBorder="1" applyAlignment="1" applyProtection="1">
      <alignment horizontal="center" vertical="center"/>
      <protection locked="0"/>
    </xf>
    <xf numFmtId="43" fontId="7" fillId="8" borderId="4" xfId="1" applyFont="1" applyFill="1" applyBorder="1" applyAlignment="1" applyProtection="1">
      <alignment horizontal="center" vertical="center"/>
      <protection locked="0"/>
    </xf>
    <xf numFmtId="4" fontId="7" fillId="8" borderId="4" xfId="0" applyNumberFormat="1" applyFont="1" applyFill="1" applyBorder="1" applyAlignment="1" applyProtection="1">
      <alignment horizontal="center" vertical="center"/>
      <protection locked="0"/>
    </xf>
    <xf numFmtId="0" fontId="3" fillId="9" borderId="7" xfId="0" applyFont="1" applyFill="1" applyBorder="1" applyAlignment="1" applyProtection="1">
      <alignment horizontal="center" vertical="center" wrapText="1"/>
    </xf>
    <xf numFmtId="0" fontId="3" fillId="9" borderId="6" xfId="0" applyFont="1" applyFill="1" applyBorder="1" applyAlignment="1" applyProtection="1">
      <alignment horizontal="right" vertical="center" wrapText="1"/>
    </xf>
    <xf numFmtId="4" fontId="3" fillId="9" borderId="6" xfId="0" applyNumberFormat="1" applyFont="1" applyFill="1" applyBorder="1" applyAlignment="1" applyProtection="1">
      <alignment horizontal="center" vertical="center" wrapText="1"/>
    </xf>
    <xf numFmtId="0" fontId="3" fillId="9" borderId="8" xfId="0" applyFont="1" applyFill="1" applyBorder="1" applyAlignment="1" applyProtection="1">
      <alignment horizontal="center" vertical="center" wrapText="1"/>
    </xf>
    <xf numFmtId="0" fontId="11" fillId="5" borderId="0" xfId="0" applyFont="1" applyFill="1" applyAlignment="1" applyProtection="1">
      <alignment horizontal="left" vertical="center" wrapText="1"/>
      <protection locked="0"/>
    </xf>
    <xf numFmtId="0" fontId="11" fillId="4" borderId="0" xfId="0" applyFont="1" applyFill="1" applyAlignment="1" applyProtection="1">
      <alignment horizontal="left" vertical="center" wrapText="1"/>
      <protection locked="0"/>
    </xf>
    <xf numFmtId="43" fontId="2" fillId="9" borderId="6" xfId="1" applyFont="1" applyFill="1" applyBorder="1" applyAlignment="1" applyProtection="1">
      <alignment horizontal="right" vertical="center"/>
    </xf>
    <xf numFmtId="0" fontId="3" fillId="9" borderId="3" xfId="0" applyFont="1" applyFill="1" applyBorder="1" applyAlignment="1" applyProtection="1">
      <alignment horizontal="right" vertical="center" wrapText="1"/>
    </xf>
    <xf numFmtId="0" fontId="3" fillId="9" borderId="2" xfId="0" applyFont="1" applyFill="1" applyBorder="1" applyAlignment="1" applyProtection="1">
      <alignment horizontal="right" vertical="center" wrapText="1"/>
    </xf>
    <xf numFmtId="0" fontId="3" fillId="9" borderId="2" xfId="0" applyFont="1" applyFill="1" applyBorder="1" applyAlignment="1" applyProtection="1">
      <alignment horizontal="left" vertical="center" wrapText="1" indent="1"/>
    </xf>
    <xf numFmtId="0" fontId="3" fillId="9" borderId="9" xfId="0" applyFont="1" applyFill="1" applyBorder="1" applyAlignment="1" applyProtection="1">
      <alignment horizontal="left" vertical="center" wrapText="1" indent="1"/>
    </xf>
    <xf numFmtId="0" fontId="11" fillId="2" borderId="0" xfId="0" applyFont="1" applyFill="1" applyAlignment="1" applyProtection="1">
      <alignment horizontal="left" vertical="center" wrapText="1"/>
      <protection locked="0"/>
    </xf>
    <xf numFmtId="0" fontId="5" fillId="10" borderId="7" xfId="0" applyFont="1" applyFill="1" applyBorder="1" applyAlignment="1" applyProtection="1">
      <alignment horizontal="center" vertical="center" wrapText="1"/>
      <protection locked="0"/>
    </xf>
    <xf numFmtId="0" fontId="5" fillId="10" borderId="6" xfId="0" applyFont="1" applyFill="1" applyBorder="1" applyAlignment="1" applyProtection="1">
      <alignment horizontal="center" vertical="center" wrapText="1"/>
      <protection locked="0"/>
    </xf>
    <xf numFmtId="0" fontId="5" fillId="10" borderId="8" xfId="0" applyFont="1" applyFill="1" applyBorder="1" applyAlignment="1" applyProtection="1">
      <alignment horizontal="center" vertical="center" wrapText="1"/>
      <protection locked="0"/>
    </xf>
    <xf numFmtId="0" fontId="5" fillId="10" borderId="3" xfId="0" applyFont="1" applyFill="1" applyBorder="1" applyAlignment="1" applyProtection="1">
      <alignment horizontal="center" vertical="center" wrapText="1"/>
      <protection locked="0"/>
    </xf>
    <xf numFmtId="0" fontId="5" fillId="10" borderId="2" xfId="0" applyFont="1" applyFill="1" applyBorder="1" applyAlignment="1" applyProtection="1">
      <alignment horizontal="center" vertical="center" wrapText="1"/>
      <protection locked="0"/>
    </xf>
    <xf numFmtId="0" fontId="5" fillId="10" borderId="9" xfId="0" applyFont="1" applyFill="1" applyBorder="1" applyAlignment="1" applyProtection="1">
      <alignment horizontal="center" vertical="center" wrapText="1"/>
      <protection locked="0"/>
    </xf>
    <xf numFmtId="0" fontId="10" fillId="3" borderId="0" xfId="0" applyFont="1" applyFill="1" applyAlignment="1" applyProtection="1">
      <alignment horizontal="center" vertical="center" wrapText="1"/>
      <protection locked="0"/>
    </xf>
    <xf numFmtId="0" fontId="11" fillId="13" borderId="0" xfId="0" applyFont="1" applyFill="1" applyAlignment="1" applyProtection="1">
      <alignment horizontal="left" vertical="center" wrapText="1"/>
      <protection locked="0"/>
    </xf>
    <xf numFmtId="0" fontId="4" fillId="7" borderId="3" xfId="0" applyFont="1" applyFill="1" applyBorder="1" applyAlignment="1" applyProtection="1">
      <alignment horizontal="center" vertical="center" wrapText="1"/>
      <protection locked="0"/>
    </xf>
    <xf numFmtId="0" fontId="4" fillId="7" borderId="2" xfId="0" applyFont="1" applyFill="1" applyBorder="1" applyAlignment="1" applyProtection="1">
      <alignment horizontal="center" vertical="center" wrapText="1"/>
      <protection locked="0"/>
    </xf>
    <xf numFmtId="0" fontId="4" fillId="7" borderId="5" xfId="0" applyFont="1" applyFill="1" applyBorder="1" applyAlignment="1" applyProtection="1">
      <alignment horizontal="center" vertical="center" wrapText="1"/>
      <protection locked="0"/>
    </xf>
    <xf numFmtId="0" fontId="9" fillId="12" borderId="1" xfId="0" applyFont="1" applyFill="1" applyBorder="1" applyAlignment="1" applyProtection="1">
      <alignment horizontal="center" vertical="top" wrapText="1"/>
      <protection locked="0"/>
    </xf>
    <xf numFmtId="0" fontId="6" fillId="11" borderId="7" xfId="0" applyFont="1" applyFill="1" applyBorder="1" applyAlignment="1" applyProtection="1">
      <alignment horizontal="center" vertical="center" wrapText="1"/>
      <protection locked="0"/>
    </xf>
    <xf numFmtId="0" fontId="6" fillId="11" borderId="8" xfId="0" applyFont="1" applyFill="1" applyBorder="1" applyAlignment="1" applyProtection="1">
      <alignment horizontal="center" vertical="center" wrapText="1"/>
      <protection locked="0"/>
    </xf>
    <xf numFmtId="0" fontId="6" fillId="11" borderId="3" xfId="0" applyFont="1" applyFill="1" applyBorder="1" applyAlignment="1" applyProtection="1">
      <alignment horizontal="center" vertical="center" wrapText="1"/>
      <protection locked="0"/>
    </xf>
    <xf numFmtId="0" fontId="6" fillId="11" borderId="9" xfId="0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Alignment="1" applyProtection="1">
      <alignment horizontal="center" vertical="center" wrapText="1"/>
      <protection locked="0"/>
    </xf>
  </cellXfs>
  <cellStyles count="2">
    <cellStyle name="Normal" xfId="0" builtinId="0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A28"/>
  <sheetViews>
    <sheetView topLeftCell="B10" zoomScaleNormal="100" workbookViewId="0">
      <selection activeCell="K24" sqref="K24:Q28"/>
    </sheetView>
  </sheetViews>
  <sheetFormatPr defaultColWidth="0" defaultRowHeight="10.5" customHeight="1" zeroHeight="1" x14ac:dyDescent="0.25"/>
  <cols>
    <col min="1" max="1" width="5" style="1" bestFit="1" customWidth="1"/>
    <col min="2" max="2" width="44.28515625" style="1" customWidth="1"/>
    <col min="3" max="3" width="6.5703125" style="1" bestFit="1" customWidth="1"/>
    <col min="4" max="4" width="8" style="1" customWidth="1"/>
    <col min="5" max="5" width="8.140625" style="1" customWidth="1"/>
    <col min="6" max="6" width="10" style="1" customWidth="1"/>
    <col min="7" max="7" width="5.85546875" style="1" bestFit="1" customWidth="1"/>
    <col min="8" max="8" width="9.5703125" style="1" customWidth="1"/>
    <col min="9" max="9" width="16.140625" style="1" customWidth="1"/>
    <col min="10" max="10" width="0.42578125" style="1" customWidth="1"/>
    <col min="11" max="11" width="5.28515625" style="1" customWidth="1"/>
    <col min="12" max="12" width="9.140625" style="1" bestFit="1" customWidth="1"/>
    <col min="13" max="13" width="5.85546875" style="1" customWidth="1"/>
    <col min="14" max="14" width="8.7109375" style="1" customWidth="1"/>
    <col min="15" max="15" width="14.42578125" style="1" bestFit="1" customWidth="1"/>
    <col min="16" max="16" width="22.85546875" style="1" customWidth="1"/>
    <col min="17" max="17" width="8.5703125" style="1" customWidth="1"/>
    <col min="18" max="16384" width="9.140625" style="1" hidden="1"/>
  </cols>
  <sheetData>
    <row r="1" spans="1:17" ht="30" customHeight="1" x14ac:dyDescent="0.25">
      <c r="A1" s="2" t="s">
        <v>17</v>
      </c>
      <c r="B1" s="2" t="s">
        <v>0</v>
      </c>
      <c r="C1" s="2" t="s">
        <v>1</v>
      </c>
      <c r="D1" s="2" t="s">
        <v>39</v>
      </c>
      <c r="E1" s="2" t="s">
        <v>18</v>
      </c>
      <c r="F1" s="2" t="s">
        <v>19</v>
      </c>
      <c r="G1" s="2" t="s">
        <v>20</v>
      </c>
      <c r="H1" s="2" t="s">
        <v>40</v>
      </c>
      <c r="I1" s="2" t="s">
        <v>13</v>
      </c>
      <c r="J1" s="14"/>
      <c r="K1" s="48" t="s">
        <v>21</v>
      </c>
      <c r="L1" s="49"/>
      <c r="M1" s="49"/>
      <c r="N1" s="49"/>
      <c r="O1" s="49"/>
      <c r="P1" s="52" t="s">
        <v>38</v>
      </c>
      <c r="Q1" s="53"/>
    </row>
    <row r="2" spans="1:17" ht="15.75" customHeight="1" x14ac:dyDescent="0.25">
      <c r="A2" s="4">
        <v>1</v>
      </c>
      <c r="B2" s="5"/>
      <c r="C2" s="4"/>
      <c r="D2" s="6"/>
      <c r="E2" s="6"/>
      <c r="F2" s="11">
        <f>(D2*0.3+E2*0.7)</f>
        <v>0</v>
      </c>
      <c r="G2" s="9" t="str">
        <f>IF(F2="","",LOOKUP(F2,{0;33;40;46;50;56;63;66;71;77;84},{"FF";"DD";"DC";"CD";"CC";"CB";"BC";"BB";"BA";"AB";"AA"}))</f>
        <v>FF</v>
      </c>
      <c r="H2" s="9">
        <f>VLOOKUP(G2,K3:L13,2)*C2</f>
        <v>0</v>
      </c>
      <c r="I2" s="9" t="str">
        <f>VLOOKUP(G2,K3:O13,5)</f>
        <v>Tekrar</v>
      </c>
      <c r="J2" s="14"/>
      <c r="K2" s="18" t="s">
        <v>22</v>
      </c>
      <c r="L2" s="19" t="s">
        <v>23</v>
      </c>
      <c r="M2" s="50" t="s">
        <v>24</v>
      </c>
      <c r="N2" s="50"/>
      <c r="O2" s="19" t="s">
        <v>13</v>
      </c>
      <c r="P2" s="54"/>
      <c r="Q2" s="55"/>
    </row>
    <row r="3" spans="1:17" ht="15.75" customHeight="1" x14ac:dyDescent="0.25">
      <c r="A3" s="4">
        <v>2</v>
      </c>
      <c r="B3" s="5"/>
      <c r="C3" s="4"/>
      <c r="D3" s="6"/>
      <c r="E3" s="6"/>
      <c r="F3" s="11">
        <f t="shared" ref="F3:F8" si="0">(D3*0.3+E3*0.7)</f>
        <v>0</v>
      </c>
      <c r="G3" s="9" t="str">
        <f>IF(F3="","",LOOKUP(F3,{0;33;40;46;50;56;63;66;71;77;84},{"FF";"DD";"DC";"CD";"CC";"CB";"BC";"BB";"BA";"AB";"AA"}))</f>
        <v>FF</v>
      </c>
      <c r="H3" s="9">
        <f>VLOOKUP(G3,K3:L13,2)*C3</f>
        <v>0</v>
      </c>
      <c r="I3" s="9" t="str">
        <f>VLOOKUP(G3,K3:O13,5)</f>
        <v>Tekrar</v>
      </c>
      <c r="J3" s="14"/>
      <c r="K3" s="20" t="s">
        <v>2</v>
      </c>
      <c r="L3" s="21">
        <v>4</v>
      </c>
      <c r="M3" s="22">
        <v>84</v>
      </c>
      <c r="N3" s="22">
        <v>100</v>
      </c>
      <c r="O3" s="20" t="s">
        <v>14</v>
      </c>
      <c r="P3" s="3" t="s">
        <v>32</v>
      </c>
      <c r="Q3" s="3"/>
    </row>
    <row r="4" spans="1:17" ht="15.75" customHeight="1" x14ac:dyDescent="0.25">
      <c r="A4" s="4">
        <v>3</v>
      </c>
      <c r="B4" s="5"/>
      <c r="C4" s="4"/>
      <c r="D4" s="6"/>
      <c r="E4" s="6"/>
      <c r="F4" s="11">
        <f t="shared" si="0"/>
        <v>0</v>
      </c>
      <c r="G4" s="9" t="str">
        <f>IF(F4="","",LOOKUP(F4,{0;33;40;46;50;56;63;66;71;77;84},{"FF";"DD";"DC";"CD";"CC";"CB";"BC";"BB";"BA";"AB";"AA"}))</f>
        <v>FF</v>
      </c>
      <c r="H4" s="9">
        <f>VLOOKUP(G4,K3:L13,2)*C4</f>
        <v>0</v>
      </c>
      <c r="I4" s="9" t="str">
        <f>VLOOKUP(G4,K3:O13,5)</f>
        <v>Tekrar</v>
      </c>
      <c r="J4" s="14"/>
      <c r="K4" s="23" t="s">
        <v>3</v>
      </c>
      <c r="L4" s="21">
        <v>3.7</v>
      </c>
      <c r="M4" s="24">
        <v>77</v>
      </c>
      <c r="N4" s="24">
        <v>83</v>
      </c>
      <c r="O4" s="20" t="s">
        <v>14</v>
      </c>
      <c r="P4" s="3" t="s">
        <v>33</v>
      </c>
      <c r="Q4" s="3"/>
    </row>
    <row r="5" spans="1:17" ht="15.75" customHeight="1" x14ac:dyDescent="0.25">
      <c r="A5" s="4">
        <v>4</v>
      </c>
      <c r="B5" s="5"/>
      <c r="C5" s="4"/>
      <c r="D5" s="6"/>
      <c r="E5" s="6"/>
      <c r="F5" s="11">
        <f t="shared" si="0"/>
        <v>0</v>
      </c>
      <c r="G5" s="9" t="str">
        <f>IF(F5="","",LOOKUP(F5,{0;33;40;46;50;56;63;66;71;77;84},{"FF";"DD";"DC";"CD";"CC";"CB";"BC";"BB";"BA";"AB";"AA"}))</f>
        <v>FF</v>
      </c>
      <c r="H5" s="9">
        <f>VLOOKUP(G5,K3:L13,2)*C5</f>
        <v>0</v>
      </c>
      <c r="I5" s="9" t="str">
        <f>VLOOKUP(G5,K3:O13,5)</f>
        <v>Tekrar</v>
      </c>
      <c r="J5" s="14"/>
      <c r="K5" s="20" t="s">
        <v>4</v>
      </c>
      <c r="L5" s="21">
        <v>3.3</v>
      </c>
      <c r="M5" s="22">
        <v>71</v>
      </c>
      <c r="N5" s="22">
        <v>76</v>
      </c>
      <c r="O5" s="20" t="s">
        <v>14</v>
      </c>
      <c r="P5" s="3" t="s">
        <v>41</v>
      </c>
      <c r="Q5" s="3"/>
    </row>
    <row r="6" spans="1:17" ht="15.75" customHeight="1" x14ac:dyDescent="0.25">
      <c r="A6" s="4">
        <v>5</v>
      </c>
      <c r="B6" s="5"/>
      <c r="C6" s="4"/>
      <c r="D6" s="6"/>
      <c r="E6" s="6"/>
      <c r="F6" s="11">
        <f t="shared" si="0"/>
        <v>0</v>
      </c>
      <c r="G6" s="9" t="str">
        <f>IF(F6="","",LOOKUP(F6,{0;33;40;46;50;56;63;66;71;77;84},{"FF";"DD";"DC";"CD";"CC";"CB";"BC";"BB";"BA";"AB";"AA"}))</f>
        <v>FF</v>
      </c>
      <c r="H6" s="9">
        <f>VLOOKUP(G6,K3:L13,2)*C6</f>
        <v>0</v>
      </c>
      <c r="I6" s="9" t="str">
        <f>VLOOKUP(G6,K3:O13,5)</f>
        <v>Tekrar</v>
      </c>
      <c r="J6" s="14"/>
      <c r="K6" s="20" t="s">
        <v>5</v>
      </c>
      <c r="L6" s="21">
        <v>3</v>
      </c>
      <c r="M6" s="22">
        <v>66</v>
      </c>
      <c r="N6" s="22">
        <v>70</v>
      </c>
      <c r="O6" s="20" t="s">
        <v>14</v>
      </c>
      <c r="P6" s="16" t="s">
        <v>34</v>
      </c>
      <c r="Q6" s="17">
        <f>Q3*5</f>
        <v>0</v>
      </c>
    </row>
    <row r="7" spans="1:17" ht="15.75" customHeight="1" x14ac:dyDescent="0.25">
      <c r="A7" s="4">
        <v>6</v>
      </c>
      <c r="B7" s="5"/>
      <c r="C7" s="4"/>
      <c r="D7" s="6"/>
      <c r="E7" s="6"/>
      <c r="F7" s="11">
        <f t="shared" si="0"/>
        <v>0</v>
      </c>
      <c r="G7" s="9" t="str">
        <f>IF(F7="","",LOOKUP(F7,{0;33;40;46;50;56;63;66;71;77;84},{"FF";"DD";"DC";"CD";"CC";"CB";"BC";"BB";"BA";"AB";"AA"}))</f>
        <v>FF</v>
      </c>
      <c r="H7" s="9">
        <f>VLOOKUP(G7,K3:L13,2)*C7</f>
        <v>0</v>
      </c>
      <c r="I7" s="9" t="str">
        <f>VLOOKUP(G7,K3:O13,5)</f>
        <v>Tekrar</v>
      </c>
      <c r="J7" s="14"/>
      <c r="K7" s="20" t="s">
        <v>6</v>
      </c>
      <c r="L7" s="21">
        <v>2.7</v>
      </c>
      <c r="M7" s="22">
        <v>61</v>
      </c>
      <c r="N7" s="22">
        <v>65</v>
      </c>
      <c r="O7" s="20" t="s">
        <v>14</v>
      </c>
      <c r="P7" s="16" t="s">
        <v>35</v>
      </c>
      <c r="Q7" s="17">
        <f>Q4*-1.25</f>
        <v>0</v>
      </c>
    </row>
    <row r="8" spans="1:17" ht="15.75" customHeight="1" x14ac:dyDescent="0.25">
      <c r="A8" s="4">
        <v>7</v>
      </c>
      <c r="B8" s="5"/>
      <c r="C8" s="4"/>
      <c r="D8" s="6"/>
      <c r="E8" s="6"/>
      <c r="F8" s="11">
        <f t="shared" si="0"/>
        <v>0</v>
      </c>
      <c r="G8" s="9" t="str">
        <f>IF(F8="","",LOOKUP(F8,{0;33;40;46;50;56;63;66;71;77;84},{"FF";"DD";"DC";"CD";"CC";"CB";"BC";"BB";"BA";"AB";"AA"}))</f>
        <v>FF</v>
      </c>
      <c r="H8" s="9">
        <f>VLOOKUP(G8,K3:L13,2)*C8</f>
        <v>0</v>
      </c>
      <c r="I8" s="9" t="str">
        <f>VLOOKUP(G8,K3:O13,5)</f>
        <v>Tekrar</v>
      </c>
      <c r="J8" s="14"/>
      <c r="K8" s="20" t="s">
        <v>7</v>
      </c>
      <c r="L8" s="21">
        <v>2.2999999999999998</v>
      </c>
      <c r="M8" s="22">
        <v>56</v>
      </c>
      <c r="N8" s="22">
        <v>60</v>
      </c>
      <c r="O8" s="20" t="s">
        <v>14</v>
      </c>
      <c r="P8" s="16" t="s">
        <v>37</v>
      </c>
      <c r="Q8" s="17">
        <f>SUM(Q6:Q7)</f>
        <v>0</v>
      </c>
    </row>
    <row r="9" spans="1:17" ht="15.75" customHeight="1" x14ac:dyDescent="0.25">
      <c r="A9" s="4">
        <v>8</v>
      </c>
      <c r="B9" s="5"/>
      <c r="C9" s="4"/>
      <c r="D9" s="6"/>
      <c r="E9" s="6"/>
      <c r="F9" s="11">
        <f t="shared" ref="F9:F11" si="1">(D9*0.3+E9*0.7)</f>
        <v>0</v>
      </c>
      <c r="G9" s="9" t="str">
        <f>IF(F9="","",LOOKUP(F9,{0;33;40;46;50;56;63;66;71;77;84},{"FF";"DD";"DC";"CD";"CC";"CB";"BC";"BB";"BA";"AB";"AA"}))</f>
        <v>FF</v>
      </c>
      <c r="H9" s="9">
        <f>VLOOKUP(G9,K3:L13,2)*C9</f>
        <v>0</v>
      </c>
      <c r="I9" s="9" t="str">
        <f>VLOOKUP(G9,K3:O13,5)</f>
        <v>Tekrar</v>
      </c>
      <c r="J9" s="14"/>
      <c r="K9" s="20" t="s">
        <v>8</v>
      </c>
      <c r="L9" s="21">
        <v>2</v>
      </c>
      <c r="M9" s="22">
        <v>50</v>
      </c>
      <c r="N9" s="22">
        <v>55</v>
      </c>
      <c r="O9" s="20" t="s">
        <v>14</v>
      </c>
      <c r="P9" s="51" t="s">
        <v>36</v>
      </c>
      <c r="Q9" s="51"/>
    </row>
    <row r="10" spans="1:17" ht="15.75" customHeight="1" x14ac:dyDescent="0.25">
      <c r="A10" s="4">
        <v>9</v>
      </c>
      <c r="B10" s="5"/>
      <c r="C10" s="4"/>
      <c r="D10" s="6"/>
      <c r="E10" s="6"/>
      <c r="F10" s="11">
        <f t="shared" si="1"/>
        <v>0</v>
      </c>
      <c r="G10" s="9" t="str">
        <f>IF(F10="","",LOOKUP(F10,{0;33;40;46;50;56;63;66;71;77;84},{"FF";"DD";"DC";"CD";"CC";"CB";"BC";"BB";"BA";"AB";"AA"}))</f>
        <v>FF</v>
      </c>
      <c r="H10" s="9">
        <f>VLOOKUP(G10,K3:L13,2)*C10</f>
        <v>0</v>
      </c>
      <c r="I10" s="9" t="str">
        <f>VLOOKUP(G10,K3:O13,5)</f>
        <v>Tekrar</v>
      </c>
      <c r="J10" s="14"/>
      <c r="K10" s="20" t="s">
        <v>9</v>
      </c>
      <c r="L10" s="21">
        <v>1.7</v>
      </c>
      <c r="M10" s="22">
        <v>46</v>
      </c>
      <c r="N10" s="22">
        <v>49</v>
      </c>
      <c r="O10" s="20" t="s">
        <v>15</v>
      </c>
      <c r="P10" s="51"/>
      <c r="Q10" s="51"/>
    </row>
    <row r="11" spans="1:17" ht="15.75" customHeight="1" x14ac:dyDescent="0.25">
      <c r="A11" s="4">
        <v>10</v>
      </c>
      <c r="B11" s="5"/>
      <c r="C11" s="4"/>
      <c r="D11" s="6"/>
      <c r="E11" s="6"/>
      <c r="F11" s="11">
        <f t="shared" si="1"/>
        <v>0</v>
      </c>
      <c r="G11" s="9" t="str">
        <f>IF(F11="","",LOOKUP(F11,{0;33;40;46;50;56;63;66;71;77;84},{"FF";"DD";"DC";"CD";"CC";"CB";"BC";"BB";"BA";"AB";"AA"}))</f>
        <v>FF</v>
      </c>
      <c r="H11" s="9">
        <f>VLOOKUP(G11,K3:L13,2)*C11</f>
        <v>0</v>
      </c>
      <c r="I11" s="9" t="str">
        <f>VLOOKUP(G11,K3:O13,5)</f>
        <v>Tekrar</v>
      </c>
      <c r="J11" s="14"/>
      <c r="K11" s="20" t="s">
        <v>10</v>
      </c>
      <c r="L11" s="21">
        <v>1.3</v>
      </c>
      <c r="M11" s="22">
        <v>40</v>
      </c>
      <c r="N11" s="22">
        <v>45</v>
      </c>
      <c r="O11" s="20" t="s">
        <v>15</v>
      </c>
      <c r="P11" s="51"/>
      <c r="Q11" s="51"/>
    </row>
    <row r="12" spans="1:17" ht="15.75" customHeight="1" x14ac:dyDescent="0.25">
      <c r="A12" s="28"/>
      <c r="B12" s="29" t="s">
        <v>26</v>
      </c>
      <c r="C12" s="15">
        <f>SUM(C2:C11)</f>
        <v>0</v>
      </c>
      <c r="D12" s="30"/>
      <c r="E12" s="30"/>
      <c r="F12" s="34" t="s">
        <v>25</v>
      </c>
      <c r="G12" s="34"/>
      <c r="H12" s="15">
        <f>SUM(H1:H8)</f>
        <v>0</v>
      </c>
      <c r="I12" s="31"/>
      <c r="J12" s="14"/>
      <c r="K12" s="20" t="s">
        <v>11</v>
      </c>
      <c r="L12" s="21">
        <v>1</v>
      </c>
      <c r="M12" s="22">
        <v>33</v>
      </c>
      <c r="N12" s="22">
        <v>39</v>
      </c>
      <c r="O12" s="20" t="s">
        <v>15</v>
      </c>
      <c r="P12" s="51"/>
      <c r="Q12" s="51"/>
    </row>
    <row r="13" spans="1:17" ht="15.75" customHeight="1" x14ac:dyDescent="0.25">
      <c r="A13" s="35" t="s">
        <v>27</v>
      </c>
      <c r="B13" s="36"/>
      <c r="C13" s="36"/>
      <c r="D13" s="36"/>
      <c r="E13" s="37">
        <f>IFERROR(C12/H12,0)</f>
        <v>0</v>
      </c>
      <c r="F13" s="37"/>
      <c r="G13" s="37"/>
      <c r="H13" s="37"/>
      <c r="I13" s="38"/>
      <c r="J13" s="14"/>
      <c r="K13" s="25" t="s">
        <v>12</v>
      </c>
      <c r="L13" s="26">
        <v>0</v>
      </c>
      <c r="M13" s="27">
        <v>0</v>
      </c>
      <c r="N13" s="22">
        <v>32</v>
      </c>
      <c r="O13" s="20" t="s">
        <v>16</v>
      </c>
      <c r="P13" s="51"/>
      <c r="Q13" s="51"/>
    </row>
    <row r="14" spans="1:17" ht="15" customHeight="1" x14ac:dyDescent="0.25">
      <c r="A14" s="40" t="s">
        <v>42</v>
      </c>
      <c r="B14" s="41"/>
      <c r="C14" s="41"/>
      <c r="D14" s="41"/>
      <c r="E14" s="41"/>
      <c r="F14" s="41"/>
      <c r="G14" s="41"/>
      <c r="H14" s="41"/>
      <c r="I14" s="42"/>
      <c r="J14" s="14"/>
      <c r="K14" s="56" t="s">
        <v>43</v>
      </c>
      <c r="L14" s="56"/>
      <c r="M14" s="56"/>
      <c r="N14" s="56"/>
      <c r="O14" s="56"/>
      <c r="P14" s="56"/>
      <c r="Q14" s="56"/>
    </row>
    <row r="15" spans="1:17" ht="15" customHeight="1" x14ac:dyDescent="0.25">
      <c r="A15" s="43"/>
      <c r="B15" s="44"/>
      <c r="C15" s="44"/>
      <c r="D15" s="44"/>
      <c r="E15" s="44"/>
      <c r="F15" s="44"/>
      <c r="G15" s="44"/>
      <c r="H15" s="44"/>
      <c r="I15" s="45"/>
      <c r="J15" s="14"/>
      <c r="K15" s="56"/>
      <c r="L15" s="56"/>
      <c r="M15" s="56"/>
      <c r="N15" s="56"/>
      <c r="O15" s="56"/>
      <c r="P15" s="56"/>
      <c r="Q15" s="56"/>
    </row>
    <row r="16" spans="1:17" ht="33" customHeight="1" x14ac:dyDescent="0.25">
      <c r="A16" s="12" t="str">
        <f t="shared" ref="A16:I16" si="2">A1</f>
        <v>Sıra
No</v>
      </c>
      <c r="B16" s="12" t="str">
        <f t="shared" si="2"/>
        <v>Ders Adı</v>
      </c>
      <c r="C16" s="12" t="str">
        <f t="shared" si="2"/>
        <v>Kredi</v>
      </c>
      <c r="D16" s="12" t="str">
        <f t="shared" si="2"/>
        <v>Ara
Sınav</v>
      </c>
      <c r="E16" s="12" t="str">
        <f t="shared" si="2"/>
        <v>Dönem
Sonu</v>
      </c>
      <c r="F16" s="12" t="str">
        <f t="shared" si="2"/>
        <v>Başarı
Notu</v>
      </c>
      <c r="G16" s="12" t="str">
        <f t="shared" si="2"/>
        <v>Harf
Notu</v>
      </c>
      <c r="H16" s="12" t="str">
        <f t="shared" si="2"/>
        <v>Kredi
Değeri</v>
      </c>
      <c r="I16" s="12" t="str">
        <f t="shared" si="2"/>
        <v>Durum</v>
      </c>
      <c r="J16" s="14"/>
      <c r="K16" s="47" t="s">
        <v>28</v>
      </c>
      <c r="L16" s="47"/>
      <c r="M16" s="47"/>
      <c r="N16" s="47"/>
      <c r="O16" s="47"/>
      <c r="P16" s="47"/>
      <c r="Q16" s="47"/>
    </row>
    <row r="17" spans="1:27" ht="15.75" customHeight="1" x14ac:dyDescent="0.25">
      <c r="A17" s="9">
        <f t="shared" ref="A17:D22" si="3">A2</f>
        <v>1</v>
      </c>
      <c r="B17" s="8">
        <f t="shared" si="3"/>
        <v>0</v>
      </c>
      <c r="C17" s="9">
        <f t="shared" si="3"/>
        <v>0</v>
      </c>
      <c r="D17" s="10">
        <f t="shared" si="3"/>
        <v>0</v>
      </c>
      <c r="E17" s="10">
        <f>(F17-D17*0.3)/0.7</f>
        <v>0</v>
      </c>
      <c r="F17" s="7">
        <v>0</v>
      </c>
      <c r="G17" s="9" t="str">
        <f>IF(F17="","",LOOKUP(F17,{0;33;40;46;50;56;63;66;71;77;84},{"FF";"DD";"DC";"CD";"CC";"CB";"BC";"BB";"BA";"AB";"AA"}))</f>
        <v>FF</v>
      </c>
      <c r="H17" s="9">
        <f>VLOOKUP(G17,K3:L13,2)</f>
        <v>0</v>
      </c>
      <c r="I17" s="9" t="str">
        <f>VLOOKUP(G17,K3:O13,5)</f>
        <v>Tekrar</v>
      </c>
      <c r="J17" s="14"/>
      <c r="K17" s="32" t="s">
        <v>29</v>
      </c>
      <c r="L17" s="32"/>
      <c r="M17" s="32"/>
      <c r="N17" s="32"/>
      <c r="O17" s="32"/>
      <c r="P17" s="32"/>
      <c r="Q17" s="32"/>
    </row>
    <row r="18" spans="1:27" ht="15.75" customHeight="1" x14ac:dyDescent="0.25">
      <c r="A18" s="9">
        <f t="shared" si="3"/>
        <v>2</v>
      </c>
      <c r="B18" s="8">
        <f t="shared" si="3"/>
        <v>0</v>
      </c>
      <c r="C18" s="9">
        <f t="shared" si="3"/>
        <v>0</v>
      </c>
      <c r="D18" s="10">
        <f t="shared" si="3"/>
        <v>0</v>
      </c>
      <c r="E18" s="10">
        <f t="shared" ref="E18:E22" si="4">(F18-D18*0.3)/0.7</f>
        <v>0</v>
      </c>
      <c r="F18" s="7">
        <v>0</v>
      </c>
      <c r="G18" s="9" t="str">
        <f>IF(F18="","",LOOKUP(F18,{0;33;40;46;50;56;63;66;71;77;84},{"FF";"DD";"DC";"CD";"CC";"CB";"BC";"BB";"BA";"AB";"AA"}))</f>
        <v>FF</v>
      </c>
      <c r="H18" s="9">
        <f>VLOOKUP(G18,K3:L13,2)</f>
        <v>0</v>
      </c>
      <c r="I18" s="9" t="str">
        <f>VLOOKUP(G18,K3:O13,5)</f>
        <v>Tekrar</v>
      </c>
      <c r="J18" s="14"/>
      <c r="K18" s="32"/>
      <c r="L18" s="32"/>
      <c r="M18" s="32"/>
      <c r="N18" s="32"/>
      <c r="O18" s="32"/>
      <c r="P18" s="32"/>
      <c r="Q18" s="32"/>
    </row>
    <row r="19" spans="1:27" ht="15.75" customHeight="1" x14ac:dyDescent="0.25">
      <c r="A19" s="9">
        <f t="shared" si="3"/>
        <v>3</v>
      </c>
      <c r="B19" s="8">
        <f t="shared" si="3"/>
        <v>0</v>
      </c>
      <c r="C19" s="9">
        <f t="shared" si="3"/>
        <v>0</v>
      </c>
      <c r="D19" s="10">
        <f t="shared" si="3"/>
        <v>0</v>
      </c>
      <c r="E19" s="10">
        <f t="shared" si="4"/>
        <v>0</v>
      </c>
      <c r="F19" s="7">
        <v>0</v>
      </c>
      <c r="G19" s="9" t="str">
        <f>IF(F19="","",LOOKUP(F19,{0;33;40;46;50;56;63;66;71;77;84},{"FF";"DD";"DC";"CD";"CC";"CB";"BC";"BB";"BA";"AB";"AA"}))</f>
        <v>FF</v>
      </c>
      <c r="H19" s="9">
        <f>VLOOKUP(G19,K3:L13,2)</f>
        <v>0</v>
      </c>
      <c r="I19" s="9" t="str">
        <f>VLOOKUP(G19,K3:O13,5)</f>
        <v>Tekrar</v>
      </c>
      <c r="J19" s="14"/>
      <c r="K19" s="33" t="s">
        <v>30</v>
      </c>
      <c r="L19" s="33"/>
      <c r="M19" s="33"/>
      <c r="N19" s="33"/>
      <c r="O19" s="33"/>
      <c r="P19" s="33"/>
      <c r="Q19" s="33"/>
    </row>
    <row r="20" spans="1:27" ht="15.75" customHeight="1" x14ac:dyDescent="0.25">
      <c r="A20" s="9">
        <f t="shared" si="3"/>
        <v>4</v>
      </c>
      <c r="B20" s="8">
        <f t="shared" si="3"/>
        <v>0</v>
      </c>
      <c r="C20" s="9">
        <f t="shared" si="3"/>
        <v>0</v>
      </c>
      <c r="D20" s="10">
        <f t="shared" si="3"/>
        <v>0</v>
      </c>
      <c r="E20" s="10">
        <f t="shared" si="4"/>
        <v>0</v>
      </c>
      <c r="F20" s="7">
        <v>0</v>
      </c>
      <c r="G20" s="9" t="str">
        <f>IF(F20="","",LOOKUP(F20,{0;33;40;46;50;56;63;66;71;77;84},{"FF";"DD";"DC";"CD";"CC";"CB";"BC";"BB";"BA";"AB";"AA"}))</f>
        <v>FF</v>
      </c>
      <c r="H20" s="9">
        <f>VLOOKUP(G20,K3:L13,2)</f>
        <v>0</v>
      </c>
      <c r="I20" s="9" t="str">
        <f>VLOOKUP(G20,K3:O13,5)</f>
        <v>Tekrar</v>
      </c>
      <c r="J20" s="14"/>
      <c r="K20" s="33"/>
      <c r="L20" s="33"/>
      <c r="M20" s="33"/>
      <c r="N20" s="33"/>
      <c r="O20" s="33"/>
      <c r="P20" s="33"/>
      <c r="Q20" s="33"/>
    </row>
    <row r="21" spans="1:27" ht="15.75" customHeight="1" x14ac:dyDescent="0.25">
      <c r="A21" s="9">
        <f t="shared" si="3"/>
        <v>5</v>
      </c>
      <c r="B21" s="8">
        <f t="shared" si="3"/>
        <v>0</v>
      </c>
      <c r="C21" s="9">
        <f t="shared" si="3"/>
        <v>0</v>
      </c>
      <c r="D21" s="10">
        <f t="shared" si="3"/>
        <v>0</v>
      </c>
      <c r="E21" s="10">
        <f t="shared" si="4"/>
        <v>0</v>
      </c>
      <c r="F21" s="7">
        <v>0</v>
      </c>
      <c r="G21" s="9" t="str">
        <f>IF(F21="","",LOOKUP(F21,{0;33;40;46;50;56;63;66;71;77;84},{"FF";"DD";"DC";"CD";"CC";"CB";"BC";"BB";"BA";"AB";"AA"}))</f>
        <v>FF</v>
      </c>
      <c r="H21" s="9">
        <f>VLOOKUP(G21,K3:L13,2)</f>
        <v>0</v>
      </c>
      <c r="I21" s="9" t="str">
        <f>VLOOKUP(G21,K3:O13,5)</f>
        <v>Tekrar</v>
      </c>
      <c r="J21" s="14"/>
      <c r="K21" s="33"/>
      <c r="L21" s="33"/>
      <c r="M21" s="33"/>
      <c r="N21" s="33"/>
      <c r="O21" s="33"/>
      <c r="P21" s="33"/>
      <c r="Q21" s="33"/>
    </row>
    <row r="22" spans="1:27" ht="15.75" customHeight="1" x14ac:dyDescent="0.25">
      <c r="A22" s="9">
        <f t="shared" si="3"/>
        <v>6</v>
      </c>
      <c r="B22" s="8">
        <f t="shared" si="3"/>
        <v>0</v>
      </c>
      <c r="C22" s="9">
        <f t="shared" si="3"/>
        <v>0</v>
      </c>
      <c r="D22" s="10">
        <f t="shared" si="3"/>
        <v>0</v>
      </c>
      <c r="E22" s="10">
        <f t="shared" si="4"/>
        <v>0</v>
      </c>
      <c r="F22" s="7">
        <v>0</v>
      </c>
      <c r="G22" s="9" t="str">
        <f>IF(F22="","",LOOKUP(F22,{0;33;40;46;50;56;63;66;71;77;84},{"FF";"DD";"DC";"CD";"CC";"CB";"BC";"BB";"BA";"AB";"AA"}))</f>
        <v>FF</v>
      </c>
      <c r="H22" s="9">
        <f>VLOOKUP(G22,K3:L13,2)</f>
        <v>0</v>
      </c>
      <c r="I22" s="9" t="str">
        <f>VLOOKUP(G22,K3:O13,5)</f>
        <v>Tekrar</v>
      </c>
      <c r="J22" s="14"/>
      <c r="K22" s="39" t="s">
        <v>31</v>
      </c>
      <c r="L22" s="39"/>
      <c r="M22" s="39"/>
      <c r="N22" s="39"/>
      <c r="O22" s="39"/>
      <c r="P22" s="39"/>
      <c r="Q22" s="39"/>
    </row>
    <row r="23" spans="1:27" ht="15.75" customHeight="1" x14ac:dyDescent="0.25">
      <c r="A23" s="9">
        <f t="shared" ref="A23:A26" si="5">A8</f>
        <v>7</v>
      </c>
      <c r="B23" s="8">
        <f t="shared" ref="B23:B26" si="6">B8</f>
        <v>0</v>
      </c>
      <c r="C23" s="9">
        <f t="shared" ref="C23:D23" si="7">C8</f>
        <v>0</v>
      </c>
      <c r="D23" s="10">
        <f t="shared" si="7"/>
        <v>0</v>
      </c>
      <c r="E23" s="10">
        <f t="shared" ref="E23:E26" si="8">(F23-D23*0.3)/0.7</f>
        <v>0</v>
      </c>
      <c r="F23" s="7">
        <v>0</v>
      </c>
      <c r="G23" s="9" t="str">
        <f>IF(F23="","",LOOKUP(F23,{0;33;40;46;50;56;63;66;71;77;84},{"FF";"DD";"DC";"CD";"CC";"CB";"BC";"BB";"BA";"AB";"AA"}))</f>
        <v>FF</v>
      </c>
      <c r="H23" s="9">
        <f t="shared" ref="H23" si="9">VLOOKUP(G23,K4:L14,2)</f>
        <v>0</v>
      </c>
      <c r="I23" s="9" t="str">
        <f>VLOOKUP(G23,K3:O13,5)</f>
        <v>Tekrar</v>
      </c>
      <c r="J23" s="14"/>
      <c r="K23" s="39"/>
      <c r="L23" s="39"/>
      <c r="M23" s="39"/>
      <c r="N23" s="39"/>
      <c r="O23" s="39"/>
      <c r="P23" s="39"/>
      <c r="Q23" s="39"/>
    </row>
    <row r="24" spans="1:27" ht="15.75" customHeight="1" x14ac:dyDescent="0.25">
      <c r="A24" s="9">
        <f t="shared" si="5"/>
        <v>8</v>
      </c>
      <c r="B24" s="8">
        <f t="shared" si="6"/>
        <v>0</v>
      </c>
      <c r="C24" s="9">
        <f t="shared" ref="C24:D24" si="10">C9</f>
        <v>0</v>
      </c>
      <c r="D24" s="10">
        <f t="shared" si="10"/>
        <v>0</v>
      </c>
      <c r="E24" s="10">
        <f t="shared" si="8"/>
        <v>0</v>
      </c>
      <c r="F24" s="7">
        <v>0</v>
      </c>
      <c r="G24" s="9" t="str">
        <f>IF(F24="","",LOOKUP(F24,{0;33;40;46;50;56;63;66;71;77;84},{"FF";"DD";"DC";"CD";"CC";"CB";"BC";"BB";"BA";"AB";"AA"}))</f>
        <v>FF</v>
      </c>
      <c r="H24" s="9">
        <f>VLOOKUP(G24,K3:L13,2)</f>
        <v>0</v>
      </c>
      <c r="I24" s="9" t="str">
        <f>VLOOKUP(G24,K3:O13,5)</f>
        <v>Tekrar</v>
      </c>
      <c r="J24" s="14"/>
      <c r="K24" s="46" t="s">
        <v>44</v>
      </c>
      <c r="L24" s="46"/>
      <c r="M24" s="46"/>
      <c r="N24" s="46"/>
      <c r="O24" s="46"/>
      <c r="P24" s="46"/>
      <c r="Q24" s="46"/>
    </row>
    <row r="25" spans="1:27" ht="15.75" customHeight="1" x14ac:dyDescent="0.25">
      <c r="A25" s="9">
        <f t="shared" si="5"/>
        <v>9</v>
      </c>
      <c r="B25" s="8">
        <f t="shared" si="6"/>
        <v>0</v>
      </c>
      <c r="C25" s="9">
        <f t="shared" ref="C25:D25" si="11">C10</f>
        <v>0</v>
      </c>
      <c r="D25" s="10">
        <f t="shared" si="11"/>
        <v>0</v>
      </c>
      <c r="E25" s="10">
        <f t="shared" si="8"/>
        <v>0</v>
      </c>
      <c r="F25" s="7">
        <v>0</v>
      </c>
      <c r="G25" s="9" t="str">
        <f>IF(F25="","",LOOKUP(F25,{0;33;40;46;50;56;63;66;71;77;84},{"FF";"DD";"DC";"CD";"CC";"CB";"BC";"BB";"BA";"AB";"AA"}))</f>
        <v>FF</v>
      </c>
      <c r="H25" s="9">
        <f>VLOOKUP(G25,K3:L13,2)</f>
        <v>0</v>
      </c>
      <c r="I25" s="9" t="str">
        <f>VLOOKUP(G25,K3:O13,5)</f>
        <v>Tekrar</v>
      </c>
      <c r="J25" s="14"/>
      <c r="K25" s="46"/>
      <c r="L25" s="46"/>
      <c r="M25" s="46"/>
      <c r="N25" s="46"/>
      <c r="O25" s="46"/>
      <c r="P25" s="46"/>
      <c r="Q25" s="46"/>
      <c r="R25" s="13"/>
      <c r="S25" s="13"/>
      <c r="T25" s="13"/>
      <c r="U25" s="13"/>
      <c r="V25" s="13"/>
      <c r="W25" s="13"/>
      <c r="X25" s="13"/>
      <c r="Y25" s="13"/>
      <c r="Z25" s="13"/>
      <c r="AA25" s="13"/>
    </row>
    <row r="26" spans="1:27" ht="15.75" customHeight="1" x14ac:dyDescent="0.25">
      <c r="A26" s="9">
        <f t="shared" si="5"/>
        <v>10</v>
      </c>
      <c r="B26" s="8">
        <f t="shared" si="6"/>
        <v>0</v>
      </c>
      <c r="C26" s="9">
        <f t="shared" ref="C26:D26" si="12">C11</f>
        <v>0</v>
      </c>
      <c r="D26" s="10">
        <f t="shared" si="12"/>
        <v>0</v>
      </c>
      <c r="E26" s="10">
        <f t="shared" si="8"/>
        <v>0</v>
      </c>
      <c r="F26" s="7">
        <v>0</v>
      </c>
      <c r="G26" s="9" t="str">
        <f>IF(F26="","",LOOKUP(F26,{0;33;40;46;50;56;63;66;71;77;84},{"FF";"DD";"DC";"CD";"CC";"CB";"BC";"BB";"BA";"AB";"AA"}))</f>
        <v>FF</v>
      </c>
      <c r="H26" s="9">
        <f>VLOOKUP(G26,K3:L13,2)</f>
        <v>0</v>
      </c>
      <c r="I26" s="9" t="str">
        <f>VLOOKUP(G26,K3:O13,5)</f>
        <v>Tekrar</v>
      </c>
      <c r="J26" s="14"/>
      <c r="K26" s="46"/>
      <c r="L26" s="46"/>
      <c r="M26" s="46"/>
      <c r="N26" s="46"/>
      <c r="O26" s="46"/>
      <c r="P26" s="46"/>
      <c r="Q26" s="46"/>
    </row>
    <row r="27" spans="1:27" ht="15.75" customHeight="1" x14ac:dyDescent="0.25">
      <c r="A27" s="28"/>
      <c r="B27" s="29" t="s">
        <v>26</v>
      </c>
      <c r="C27" s="15">
        <f>SUM(C16:C26)</f>
        <v>0</v>
      </c>
      <c r="D27" s="30"/>
      <c r="E27" s="30"/>
      <c r="F27" s="34" t="s">
        <v>25</v>
      </c>
      <c r="G27" s="34"/>
      <c r="H27" s="15">
        <f>SUM(H16:H26)</f>
        <v>0</v>
      </c>
      <c r="I27" s="31"/>
      <c r="J27" s="14"/>
      <c r="K27" s="46"/>
      <c r="L27" s="46"/>
      <c r="M27" s="46"/>
      <c r="N27" s="46"/>
      <c r="O27" s="46"/>
      <c r="P27" s="46"/>
      <c r="Q27" s="46"/>
    </row>
    <row r="28" spans="1:27" ht="15.75" customHeight="1" x14ac:dyDescent="0.25">
      <c r="A28" s="35" t="s">
        <v>27</v>
      </c>
      <c r="B28" s="36"/>
      <c r="C28" s="36"/>
      <c r="D28" s="36"/>
      <c r="E28" s="37">
        <f>IFERROR(C27/H27,0)</f>
        <v>0</v>
      </c>
      <c r="F28" s="37"/>
      <c r="G28" s="37"/>
      <c r="H28" s="37"/>
      <c r="I28" s="38"/>
      <c r="J28" s="14"/>
      <c r="K28" s="46"/>
      <c r="L28" s="46"/>
      <c r="M28" s="46"/>
      <c r="N28" s="46"/>
      <c r="O28" s="46"/>
      <c r="P28" s="46"/>
      <c r="Q28" s="46"/>
    </row>
  </sheetData>
  <sheetProtection algorithmName="SHA-512" hashValue="ms/v+Pt8KOamoKHZiM+tVTQCLlrzAKJki8izbJp2hkd/Z1NxXDN4dPJt3b2d20nbYs21lUIpJzvjuihU579pMw==" saltValue="818qEx35YidP8NzAZhsJSg==" spinCount="100000" sheet="1" objects="1" scenarios="1"/>
  <mergeCells count="17">
    <mergeCell ref="K1:O1"/>
    <mergeCell ref="M2:N2"/>
    <mergeCell ref="F12:G12"/>
    <mergeCell ref="P9:Q13"/>
    <mergeCell ref="A13:D13"/>
    <mergeCell ref="E13:I13"/>
    <mergeCell ref="P1:Q2"/>
    <mergeCell ref="K17:Q18"/>
    <mergeCell ref="K19:Q21"/>
    <mergeCell ref="K14:Q15"/>
    <mergeCell ref="F27:G27"/>
    <mergeCell ref="A28:D28"/>
    <mergeCell ref="E28:I28"/>
    <mergeCell ref="K22:Q23"/>
    <mergeCell ref="A14:I15"/>
    <mergeCell ref="K24:Q28"/>
    <mergeCell ref="K16:Q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A28"/>
  <sheetViews>
    <sheetView tabSelected="1" zoomScaleNormal="100" workbookViewId="0">
      <selection activeCell="K24" sqref="K24:Q28"/>
    </sheetView>
  </sheetViews>
  <sheetFormatPr defaultColWidth="0" defaultRowHeight="10.5" customHeight="1" zeroHeight="1" x14ac:dyDescent="0.25"/>
  <cols>
    <col min="1" max="1" width="5" style="1" bestFit="1" customWidth="1"/>
    <col min="2" max="2" width="44.28515625" style="1" customWidth="1"/>
    <col min="3" max="3" width="6.5703125" style="1" bestFit="1" customWidth="1"/>
    <col min="4" max="4" width="8" style="1" customWidth="1"/>
    <col min="5" max="5" width="8.140625" style="1" customWidth="1"/>
    <col min="6" max="6" width="10" style="1" customWidth="1"/>
    <col min="7" max="7" width="5.85546875" style="1" bestFit="1" customWidth="1"/>
    <col min="8" max="8" width="9.5703125" style="1" customWidth="1"/>
    <col min="9" max="9" width="16.140625" style="1" customWidth="1"/>
    <col min="10" max="10" width="0.42578125" style="1" customWidth="1"/>
    <col min="11" max="11" width="5.28515625" style="1" customWidth="1"/>
    <col min="12" max="12" width="9.140625" style="1" bestFit="1" customWidth="1"/>
    <col min="13" max="13" width="5.85546875" style="1" customWidth="1"/>
    <col min="14" max="14" width="8.7109375" style="1" customWidth="1"/>
    <col min="15" max="15" width="14.42578125" style="1" bestFit="1" customWidth="1"/>
    <col min="16" max="16" width="22.85546875" style="1" customWidth="1"/>
    <col min="17" max="17" width="8.5703125" style="1" customWidth="1"/>
    <col min="18" max="16384" width="9.140625" style="1" hidden="1"/>
  </cols>
  <sheetData>
    <row r="1" spans="1:17" ht="30" customHeight="1" x14ac:dyDescent="0.25">
      <c r="A1" s="2" t="s">
        <v>17</v>
      </c>
      <c r="B1" s="2" t="s">
        <v>0</v>
      </c>
      <c r="C1" s="2" t="s">
        <v>1</v>
      </c>
      <c r="D1" s="2" t="s">
        <v>39</v>
      </c>
      <c r="E1" s="2" t="s">
        <v>18</v>
      </c>
      <c r="F1" s="2" t="s">
        <v>19</v>
      </c>
      <c r="G1" s="2" t="s">
        <v>20</v>
      </c>
      <c r="H1" s="2" t="s">
        <v>40</v>
      </c>
      <c r="I1" s="2" t="s">
        <v>13</v>
      </c>
      <c r="J1" s="14"/>
      <c r="K1" s="48" t="s">
        <v>21</v>
      </c>
      <c r="L1" s="49"/>
      <c r="M1" s="49"/>
      <c r="N1" s="49"/>
      <c r="O1" s="49"/>
      <c r="P1" s="52" t="s">
        <v>38</v>
      </c>
      <c r="Q1" s="53"/>
    </row>
    <row r="2" spans="1:17" ht="15.75" customHeight="1" x14ac:dyDescent="0.25">
      <c r="A2" s="4">
        <v>1</v>
      </c>
      <c r="B2" s="5"/>
      <c r="C2" s="4"/>
      <c r="D2" s="6"/>
      <c r="E2" s="6"/>
      <c r="F2" s="11">
        <f>(D2*0.3+E2*0.7)</f>
        <v>0</v>
      </c>
      <c r="G2" s="9" t="str">
        <f>IF(F2="","",LOOKUP(F2,{0;33;40;46;50;56;63;66;71;77;84},{"FF";"DD";"DC";"CD";"CC";"CB";"BC";"BB";"BA";"AB";"AA"}))</f>
        <v>FF</v>
      </c>
      <c r="H2" s="9">
        <f>VLOOKUP(G2,K3:L13,2)*C2</f>
        <v>0</v>
      </c>
      <c r="I2" s="9" t="str">
        <f>VLOOKUP(G2,K3:O13,5)</f>
        <v>Tekrar</v>
      </c>
      <c r="J2" s="14"/>
      <c r="K2" s="18" t="s">
        <v>22</v>
      </c>
      <c r="L2" s="19" t="s">
        <v>23</v>
      </c>
      <c r="M2" s="50" t="s">
        <v>24</v>
      </c>
      <c r="N2" s="50"/>
      <c r="O2" s="19" t="s">
        <v>13</v>
      </c>
      <c r="P2" s="54"/>
      <c r="Q2" s="55"/>
    </row>
    <row r="3" spans="1:17" ht="15.75" customHeight="1" x14ac:dyDescent="0.25">
      <c r="A3" s="4">
        <v>2</v>
      </c>
      <c r="B3" s="5"/>
      <c r="C3" s="4"/>
      <c r="D3" s="6"/>
      <c r="E3" s="6"/>
      <c r="F3" s="11">
        <f t="shared" ref="F3:F11" si="0">(D3*0.3+E3*0.7)</f>
        <v>0</v>
      </c>
      <c r="G3" s="9" t="str">
        <f>IF(F3="","",LOOKUP(F3,{0;33;40;46;50;56;63;66;71;77;84},{"FF";"DD";"DC";"CD";"CC";"CB";"BC";"BB";"BA";"AB";"AA"}))</f>
        <v>FF</v>
      </c>
      <c r="H3" s="9">
        <f>VLOOKUP(G3,K3:L13,2)*C3</f>
        <v>0</v>
      </c>
      <c r="I3" s="9" t="str">
        <f>VLOOKUP(G3,K3:O13,5)</f>
        <v>Tekrar</v>
      </c>
      <c r="J3" s="14"/>
      <c r="K3" s="20" t="s">
        <v>2</v>
      </c>
      <c r="L3" s="21">
        <v>4</v>
      </c>
      <c r="M3" s="22">
        <v>84</v>
      </c>
      <c r="N3" s="22">
        <v>100</v>
      </c>
      <c r="O3" s="20" t="s">
        <v>14</v>
      </c>
      <c r="P3" s="3" t="s">
        <v>32</v>
      </c>
      <c r="Q3" s="3"/>
    </row>
    <row r="4" spans="1:17" ht="15.75" customHeight="1" x14ac:dyDescent="0.25">
      <c r="A4" s="4">
        <v>3</v>
      </c>
      <c r="B4" s="5"/>
      <c r="C4" s="4"/>
      <c r="D4" s="6"/>
      <c r="E4" s="6"/>
      <c r="F4" s="11">
        <f t="shared" si="0"/>
        <v>0</v>
      </c>
      <c r="G4" s="9" t="str">
        <f>IF(F4="","",LOOKUP(F4,{0;33;40;46;50;56;63;66;71;77;84},{"FF";"DD";"DC";"CD";"CC";"CB";"BC";"BB";"BA";"AB";"AA"}))</f>
        <v>FF</v>
      </c>
      <c r="H4" s="9">
        <f>VLOOKUP(G4,K3:L13,2)*C4</f>
        <v>0</v>
      </c>
      <c r="I4" s="9" t="str">
        <f>VLOOKUP(G4,K3:O13,5)</f>
        <v>Tekrar</v>
      </c>
      <c r="J4" s="14"/>
      <c r="K4" s="23" t="s">
        <v>3</v>
      </c>
      <c r="L4" s="21">
        <v>3.7</v>
      </c>
      <c r="M4" s="24">
        <v>77</v>
      </c>
      <c r="N4" s="24">
        <v>83</v>
      </c>
      <c r="O4" s="20" t="s">
        <v>14</v>
      </c>
      <c r="P4" s="3" t="s">
        <v>33</v>
      </c>
      <c r="Q4" s="3"/>
    </row>
    <row r="5" spans="1:17" ht="15.75" customHeight="1" x14ac:dyDescent="0.25">
      <c r="A5" s="4">
        <v>4</v>
      </c>
      <c r="B5" s="5"/>
      <c r="C5" s="4"/>
      <c r="D5" s="6"/>
      <c r="E5" s="6"/>
      <c r="F5" s="11">
        <f t="shared" si="0"/>
        <v>0</v>
      </c>
      <c r="G5" s="9" t="str">
        <f>IF(F5="","",LOOKUP(F5,{0;33;40;46;50;56;63;66;71;77;84},{"FF";"DD";"DC";"CD";"CC";"CB";"BC";"BB";"BA";"AB";"AA"}))</f>
        <v>FF</v>
      </c>
      <c r="H5" s="9">
        <f>VLOOKUP(G5,K3:L13,2)*C5</f>
        <v>0</v>
      </c>
      <c r="I5" s="9" t="str">
        <f>VLOOKUP(G5,K3:O13,5)</f>
        <v>Tekrar</v>
      </c>
      <c r="J5" s="14"/>
      <c r="K5" s="20" t="s">
        <v>4</v>
      </c>
      <c r="L5" s="21">
        <v>3.3</v>
      </c>
      <c r="M5" s="22">
        <v>71</v>
      </c>
      <c r="N5" s="22">
        <v>76</v>
      </c>
      <c r="O5" s="20" t="s">
        <v>14</v>
      </c>
      <c r="P5" s="3" t="s">
        <v>41</v>
      </c>
      <c r="Q5" s="3"/>
    </row>
    <row r="6" spans="1:17" ht="15.75" customHeight="1" x14ac:dyDescent="0.25">
      <c r="A6" s="4">
        <v>5</v>
      </c>
      <c r="B6" s="5"/>
      <c r="C6" s="4"/>
      <c r="D6" s="6"/>
      <c r="E6" s="6"/>
      <c r="F6" s="11">
        <f t="shared" si="0"/>
        <v>0</v>
      </c>
      <c r="G6" s="9" t="str">
        <f>IF(F6="","",LOOKUP(F6,{0;33;40;46;50;56;63;66;71;77;84},{"FF";"DD";"DC";"CD";"CC";"CB";"BC";"BB";"BA";"AB";"AA"}))</f>
        <v>FF</v>
      </c>
      <c r="H6" s="9">
        <f>VLOOKUP(G6,K3:L13,2)*C6</f>
        <v>0</v>
      </c>
      <c r="I6" s="9" t="str">
        <f>VLOOKUP(G6,K3:O13,5)</f>
        <v>Tekrar</v>
      </c>
      <c r="J6" s="14"/>
      <c r="K6" s="20" t="s">
        <v>5</v>
      </c>
      <c r="L6" s="21">
        <v>3</v>
      </c>
      <c r="M6" s="22">
        <v>66</v>
      </c>
      <c r="N6" s="22">
        <v>70</v>
      </c>
      <c r="O6" s="20" t="s">
        <v>14</v>
      </c>
      <c r="P6" s="16" t="s">
        <v>34</v>
      </c>
      <c r="Q6" s="17">
        <f>Q3*5</f>
        <v>0</v>
      </c>
    </row>
    <row r="7" spans="1:17" ht="15.75" customHeight="1" x14ac:dyDescent="0.25">
      <c r="A7" s="4">
        <v>6</v>
      </c>
      <c r="B7" s="5"/>
      <c r="C7" s="4"/>
      <c r="D7" s="6"/>
      <c r="E7" s="6"/>
      <c r="F7" s="11">
        <f t="shared" si="0"/>
        <v>0</v>
      </c>
      <c r="G7" s="9" t="str">
        <f>IF(F7="","",LOOKUP(F7,{0;33;40;46;50;56;63;66;71;77;84},{"FF";"DD";"DC";"CD";"CC";"CB";"BC";"BB";"BA";"AB";"AA"}))</f>
        <v>FF</v>
      </c>
      <c r="H7" s="9">
        <f>VLOOKUP(G7,K3:L13,2)*C7</f>
        <v>0</v>
      </c>
      <c r="I7" s="9" t="str">
        <f>VLOOKUP(G7,K3:O13,5)</f>
        <v>Tekrar</v>
      </c>
      <c r="J7" s="14"/>
      <c r="K7" s="20" t="s">
        <v>6</v>
      </c>
      <c r="L7" s="21">
        <v>2.7</v>
      </c>
      <c r="M7" s="22">
        <v>61</v>
      </c>
      <c r="N7" s="22">
        <v>65</v>
      </c>
      <c r="O7" s="20" t="s">
        <v>14</v>
      </c>
      <c r="P7" s="16" t="s">
        <v>35</v>
      </c>
      <c r="Q7" s="17">
        <f>Q4*-1.25</f>
        <v>0</v>
      </c>
    </row>
    <row r="8" spans="1:17" ht="15.75" customHeight="1" x14ac:dyDescent="0.25">
      <c r="A8" s="4">
        <v>7</v>
      </c>
      <c r="B8" s="5"/>
      <c r="C8" s="4"/>
      <c r="D8" s="6"/>
      <c r="E8" s="6"/>
      <c r="F8" s="11">
        <f t="shared" si="0"/>
        <v>0</v>
      </c>
      <c r="G8" s="9" t="str">
        <f>IF(F8="","",LOOKUP(F8,{0;33;40;46;50;56;63;66;71;77;84},{"FF";"DD";"DC";"CD";"CC";"CB";"BC";"BB";"BA";"AB";"AA"}))</f>
        <v>FF</v>
      </c>
      <c r="H8" s="9">
        <f>VLOOKUP(G8,K3:L13,2)*C8</f>
        <v>0</v>
      </c>
      <c r="I8" s="9" t="str">
        <f>VLOOKUP(G8,K3:O13,5)</f>
        <v>Tekrar</v>
      </c>
      <c r="J8" s="14"/>
      <c r="K8" s="20" t="s">
        <v>7</v>
      </c>
      <c r="L8" s="21">
        <v>2.2999999999999998</v>
      </c>
      <c r="M8" s="22">
        <v>56</v>
      </c>
      <c r="N8" s="22">
        <v>60</v>
      </c>
      <c r="O8" s="20" t="s">
        <v>14</v>
      </c>
      <c r="P8" s="16" t="s">
        <v>37</v>
      </c>
      <c r="Q8" s="17">
        <f>SUM(Q6:Q7)</f>
        <v>0</v>
      </c>
    </row>
    <row r="9" spans="1:17" ht="15.75" customHeight="1" x14ac:dyDescent="0.25">
      <c r="A9" s="4">
        <v>8</v>
      </c>
      <c r="B9" s="5"/>
      <c r="C9" s="4"/>
      <c r="D9" s="6"/>
      <c r="E9" s="6"/>
      <c r="F9" s="11">
        <f t="shared" si="0"/>
        <v>0</v>
      </c>
      <c r="G9" s="9" t="str">
        <f>IF(F9="","",LOOKUP(F9,{0;33;40;46;50;56;63;66;71;77;84},{"FF";"DD";"DC";"CD";"CC";"CB";"BC";"BB";"BA";"AB";"AA"}))</f>
        <v>FF</v>
      </c>
      <c r="H9" s="9">
        <f>VLOOKUP(G9,K3:L13,2)*C9</f>
        <v>0</v>
      </c>
      <c r="I9" s="9" t="str">
        <f>VLOOKUP(G9,K3:O13,5)</f>
        <v>Tekrar</v>
      </c>
      <c r="J9" s="14"/>
      <c r="K9" s="20" t="s">
        <v>8</v>
      </c>
      <c r="L9" s="21">
        <v>2</v>
      </c>
      <c r="M9" s="22">
        <v>50</v>
      </c>
      <c r="N9" s="22">
        <v>55</v>
      </c>
      <c r="O9" s="20" t="s">
        <v>14</v>
      </c>
      <c r="P9" s="51" t="s">
        <v>36</v>
      </c>
      <c r="Q9" s="51"/>
    </row>
    <row r="10" spans="1:17" ht="15.75" customHeight="1" x14ac:dyDescent="0.25">
      <c r="A10" s="4">
        <v>9</v>
      </c>
      <c r="B10" s="5"/>
      <c r="C10" s="4"/>
      <c r="D10" s="6"/>
      <c r="E10" s="6"/>
      <c r="F10" s="11">
        <f t="shared" si="0"/>
        <v>0</v>
      </c>
      <c r="G10" s="9" t="str">
        <f>IF(F10="","",LOOKUP(F10,{0;33;40;46;50;56;63;66;71;77;84},{"FF";"DD";"DC";"CD";"CC";"CB";"BC";"BB";"BA";"AB";"AA"}))</f>
        <v>FF</v>
      </c>
      <c r="H10" s="9">
        <f>VLOOKUP(G10,K3:L13,2)*C10</f>
        <v>0</v>
      </c>
      <c r="I10" s="9" t="str">
        <f>VLOOKUP(G10,K3:O13,5)</f>
        <v>Tekrar</v>
      </c>
      <c r="J10" s="14"/>
      <c r="K10" s="20" t="s">
        <v>9</v>
      </c>
      <c r="L10" s="21">
        <v>1.7</v>
      </c>
      <c r="M10" s="22">
        <v>46</v>
      </c>
      <c r="N10" s="22">
        <v>49</v>
      </c>
      <c r="O10" s="20" t="s">
        <v>15</v>
      </c>
      <c r="P10" s="51"/>
      <c r="Q10" s="51"/>
    </row>
    <row r="11" spans="1:17" ht="15.75" customHeight="1" x14ac:dyDescent="0.25">
      <c r="A11" s="4">
        <v>10</v>
      </c>
      <c r="B11" s="5"/>
      <c r="C11" s="4"/>
      <c r="D11" s="6"/>
      <c r="E11" s="6"/>
      <c r="F11" s="11">
        <f t="shared" si="0"/>
        <v>0</v>
      </c>
      <c r="G11" s="9" t="str">
        <f>IF(F11="","",LOOKUP(F11,{0;33;40;46;50;56;63;66;71;77;84},{"FF";"DD";"DC";"CD";"CC";"CB";"BC";"BB";"BA";"AB";"AA"}))</f>
        <v>FF</v>
      </c>
      <c r="H11" s="9">
        <f>VLOOKUP(G11,K3:L13,2)*C11</f>
        <v>0</v>
      </c>
      <c r="I11" s="9" t="str">
        <f>VLOOKUP(G11,K3:O13,5)</f>
        <v>Tekrar</v>
      </c>
      <c r="J11" s="14"/>
      <c r="K11" s="20" t="s">
        <v>10</v>
      </c>
      <c r="L11" s="21">
        <v>1.3</v>
      </c>
      <c r="M11" s="22">
        <v>40</v>
      </c>
      <c r="N11" s="22">
        <v>45</v>
      </c>
      <c r="O11" s="20" t="s">
        <v>15</v>
      </c>
      <c r="P11" s="51"/>
      <c r="Q11" s="51"/>
    </row>
    <row r="12" spans="1:17" ht="15.75" customHeight="1" x14ac:dyDescent="0.25">
      <c r="A12" s="28"/>
      <c r="B12" s="29" t="s">
        <v>26</v>
      </c>
      <c r="C12" s="15">
        <f>SUM(C2:C11)</f>
        <v>0</v>
      </c>
      <c r="D12" s="30"/>
      <c r="E12" s="30"/>
      <c r="F12" s="34" t="s">
        <v>25</v>
      </c>
      <c r="G12" s="34"/>
      <c r="H12" s="15">
        <f>SUM(H1:H8)</f>
        <v>0</v>
      </c>
      <c r="I12" s="31"/>
      <c r="J12" s="14"/>
      <c r="K12" s="20" t="s">
        <v>11</v>
      </c>
      <c r="L12" s="21">
        <v>1</v>
      </c>
      <c r="M12" s="22">
        <v>33</v>
      </c>
      <c r="N12" s="22">
        <v>39</v>
      </c>
      <c r="O12" s="20" t="s">
        <v>15</v>
      </c>
      <c r="P12" s="51"/>
      <c r="Q12" s="51"/>
    </row>
    <row r="13" spans="1:17" ht="15.75" customHeight="1" x14ac:dyDescent="0.25">
      <c r="A13" s="35" t="s">
        <v>27</v>
      </c>
      <c r="B13" s="36"/>
      <c r="C13" s="36"/>
      <c r="D13" s="36"/>
      <c r="E13" s="37">
        <f>IFERROR(C12/H12,0)</f>
        <v>0</v>
      </c>
      <c r="F13" s="37"/>
      <c r="G13" s="37"/>
      <c r="H13" s="37"/>
      <c r="I13" s="38"/>
      <c r="J13" s="14"/>
      <c r="K13" s="25" t="s">
        <v>12</v>
      </c>
      <c r="L13" s="26">
        <v>0</v>
      </c>
      <c r="M13" s="27">
        <v>0</v>
      </c>
      <c r="N13" s="22">
        <v>32</v>
      </c>
      <c r="O13" s="20" t="s">
        <v>16</v>
      </c>
      <c r="P13" s="51"/>
      <c r="Q13" s="51"/>
    </row>
    <row r="14" spans="1:17" ht="15" customHeight="1" x14ac:dyDescent="0.25">
      <c r="A14" s="40" t="s">
        <v>42</v>
      </c>
      <c r="B14" s="41"/>
      <c r="C14" s="41"/>
      <c r="D14" s="41"/>
      <c r="E14" s="41"/>
      <c r="F14" s="41"/>
      <c r="G14" s="41"/>
      <c r="H14" s="41"/>
      <c r="I14" s="42"/>
      <c r="J14" s="14"/>
      <c r="K14" s="56" t="s">
        <v>43</v>
      </c>
      <c r="L14" s="56"/>
      <c r="M14" s="56"/>
      <c r="N14" s="56"/>
      <c r="O14" s="56"/>
      <c r="P14" s="56"/>
      <c r="Q14" s="56"/>
    </row>
    <row r="15" spans="1:17" ht="15" customHeight="1" x14ac:dyDescent="0.25">
      <c r="A15" s="43"/>
      <c r="B15" s="44"/>
      <c r="C15" s="44"/>
      <c r="D15" s="44"/>
      <c r="E15" s="44"/>
      <c r="F15" s="44"/>
      <c r="G15" s="44"/>
      <c r="H15" s="44"/>
      <c r="I15" s="45"/>
      <c r="J15" s="14"/>
      <c r="K15" s="56"/>
      <c r="L15" s="56"/>
      <c r="M15" s="56"/>
      <c r="N15" s="56"/>
      <c r="O15" s="56"/>
      <c r="P15" s="56"/>
      <c r="Q15" s="56"/>
    </row>
    <row r="16" spans="1:17" ht="33" customHeight="1" x14ac:dyDescent="0.25">
      <c r="A16" s="12" t="str">
        <f t="shared" ref="A16:I26" si="1">A1</f>
        <v>Sıra
No</v>
      </c>
      <c r="B16" s="12" t="str">
        <f t="shared" si="1"/>
        <v>Ders Adı</v>
      </c>
      <c r="C16" s="12" t="str">
        <f t="shared" si="1"/>
        <v>Kredi</v>
      </c>
      <c r="D16" s="12" t="str">
        <f t="shared" si="1"/>
        <v>Ara
Sınav</v>
      </c>
      <c r="E16" s="12" t="str">
        <f t="shared" si="1"/>
        <v>Dönem
Sonu</v>
      </c>
      <c r="F16" s="12" t="str">
        <f t="shared" si="1"/>
        <v>Başarı
Notu</v>
      </c>
      <c r="G16" s="12" t="str">
        <f t="shared" si="1"/>
        <v>Harf
Notu</v>
      </c>
      <c r="H16" s="12" t="str">
        <f t="shared" si="1"/>
        <v>Kredi
Değeri</v>
      </c>
      <c r="I16" s="12" t="str">
        <f t="shared" si="1"/>
        <v>Durum</v>
      </c>
      <c r="J16" s="14"/>
      <c r="K16" s="47" t="s">
        <v>28</v>
      </c>
      <c r="L16" s="47"/>
      <c r="M16" s="47"/>
      <c r="N16" s="47"/>
      <c r="O16" s="47"/>
      <c r="P16" s="47"/>
      <c r="Q16" s="47"/>
    </row>
    <row r="17" spans="1:27" ht="15.75" customHeight="1" x14ac:dyDescent="0.25">
      <c r="A17" s="9">
        <f t="shared" si="1"/>
        <v>1</v>
      </c>
      <c r="B17" s="8">
        <f t="shared" si="1"/>
        <v>0</v>
      </c>
      <c r="C17" s="9">
        <f t="shared" si="1"/>
        <v>0</v>
      </c>
      <c r="D17" s="10">
        <f t="shared" si="1"/>
        <v>0</v>
      </c>
      <c r="E17" s="10">
        <f>(F17-D17*0.3)/0.7</f>
        <v>0</v>
      </c>
      <c r="F17" s="7">
        <v>0</v>
      </c>
      <c r="G17" s="9" t="str">
        <f>IF(F17="","",LOOKUP(F17,{0;33;40;46;50;56;63;66;71;77;84},{"FF";"DD";"DC";"CD";"CC";"CB";"BC";"BB";"BA";"AB";"AA"}))</f>
        <v>FF</v>
      </c>
      <c r="H17" s="9">
        <f>VLOOKUP(G17,K3:L13,2)</f>
        <v>0</v>
      </c>
      <c r="I17" s="9" t="str">
        <f>VLOOKUP(G17,K3:O13,5)</f>
        <v>Tekrar</v>
      </c>
      <c r="J17" s="14"/>
      <c r="K17" s="32" t="s">
        <v>29</v>
      </c>
      <c r="L17" s="32"/>
      <c r="M17" s="32"/>
      <c r="N17" s="32"/>
      <c r="O17" s="32"/>
      <c r="P17" s="32"/>
      <c r="Q17" s="32"/>
    </row>
    <row r="18" spans="1:27" ht="15.75" customHeight="1" x14ac:dyDescent="0.25">
      <c r="A18" s="9">
        <f t="shared" si="1"/>
        <v>2</v>
      </c>
      <c r="B18" s="8">
        <f t="shared" si="1"/>
        <v>0</v>
      </c>
      <c r="C18" s="9">
        <f t="shared" si="1"/>
        <v>0</v>
      </c>
      <c r="D18" s="10">
        <f t="shared" si="1"/>
        <v>0</v>
      </c>
      <c r="E18" s="10">
        <f t="shared" ref="E18:E26" si="2">(F18-D18*0.3)/0.7</f>
        <v>0</v>
      </c>
      <c r="F18" s="7">
        <v>0</v>
      </c>
      <c r="G18" s="9" t="str">
        <f>IF(F18="","",LOOKUP(F18,{0;33;40;46;50;56;63;66;71;77;84},{"FF";"DD";"DC";"CD";"CC";"CB";"BC";"BB";"BA";"AB";"AA"}))</f>
        <v>FF</v>
      </c>
      <c r="H18" s="9">
        <f>VLOOKUP(G18,K3:L13,2)</f>
        <v>0</v>
      </c>
      <c r="I18" s="9" t="str">
        <f>VLOOKUP(G18,K3:O13,5)</f>
        <v>Tekrar</v>
      </c>
      <c r="J18" s="14"/>
      <c r="K18" s="32"/>
      <c r="L18" s="32"/>
      <c r="M18" s="32"/>
      <c r="N18" s="32"/>
      <c r="O18" s="32"/>
      <c r="P18" s="32"/>
      <c r="Q18" s="32"/>
    </row>
    <row r="19" spans="1:27" ht="15.75" customHeight="1" x14ac:dyDescent="0.25">
      <c r="A19" s="9">
        <f t="shared" si="1"/>
        <v>3</v>
      </c>
      <c r="B19" s="8">
        <f t="shared" si="1"/>
        <v>0</v>
      </c>
      <c r="C19" s="9">
        <f t="shared" si="1"/>
        <v>0</v>
      </c>
      <c r="D19" s="10">
        <f t="shared" si="1"/>
        <v>0</v>
      </c>
      <c r="E19" s="10">
        <f t="shared" si="2"/>
        <v>0</v>
      </c>
      <c r="F19" s="7">
        <v>0</v>
      </c>
      <c r="G19" s="9" t="str">
        <f>IF(F19="","",LOOKUP(F19,{0;33;40;46;50;56;63;66;71;77;84},{"FF";"DD";"DC";"CD";"CC";"CB";"BC";"BB";"BA";"AB";"AA"}))</f>
        <v>FF</v>
      </c>
      <c r="H19" s="9">
        <f>VLOOKUP(G19,K3:L13,2)</f>
        <v>0</v>
      </c>
      <c r="I19" s="9" t="str">
        <f>VLOOKUP(G19,K3:O13,5)</f>
        <v>Tekrar</v>
      </c>
      <c r="J19" s="14"/>
      <c r="K19" s="33" t="s">
        <v>30</v>
      </c>
      <c r="L19" s="33"/>
      <c r="M19" s="33"/>
      <c r="N19" s="33"/>
      <c r="O19" s="33"/>
      <c r="P19" s="33"/>
      <c r="Q19" s="33"/>
    </row>
    <row r="20" spans="1:27" ht="15.75" customHeight="1" x14ac:dyDescent="0.25">
      <c r="A20" s="9">
        <f t="shared" si="1"/>
        <v>4</v>
      </c>
      <c r="B20" s="8">
        <f t="shared" si="1"/>
        <v>0</v>
      </c>
      <c r="C20" s="9">
        <f t="shared" si="1"/>
        <v>0</v>
      </c>
      <c r="D20" s="10">
        <f t="shared" si="1"/>
        <v>0</v>
      </c>
      <c r="E20" s="10">
        <f t="shared" si="2"/>
        <v>0</v>
      </c>
      <c r="F20" s="7">
        <v>0</v>
      </c>
      <c r="G20" s="9" t="str">
        <f>IF(F20="","",LOOKUP(F20,{0;33;40;46;50;56;63;66;71;77;84},{"FF";"DD";"DC";"CD";"CC";"CB";"BC";"BB";"BA";"AB";"AA"}))</f>
        <v>FF</v>
      </c>
      <c r="H20" s="9">
        <f>VLOOKUP(G20,K3:L13,2)</f>
        <v>0</v>
      </c>
      <c r="I20" s="9" t="str">
        <f>VLOOKUP(G20,K3:O13,5)</f>
        <v>Tekrar</v>
      </c>
      <c r="J20" s="14"/>
      <c r="K20" s="33"/>
      <c r="L20" s="33"/>
      <c r="M20" s="33"/>
      <c r="N20" s="33"/>
      <c r="O20" s="33"/>
      <c r="P20" s="33"/>
      <c r="Q20" s="33"/>
    </row>
    <row r="21" spans="1:27" ht="15.75" customHeight="1" x14ac:dyDescent="0.25">
      <c r="A21" s="9">
        <f t="shared" si="1"/>
        <v>5</v>
      </c>
      <c r="B21" s="8">
        <f t="shared" si="1"/>
        <v>0</v>
      </c>
      <c r="C21" s="9">
        <f t="shared" si="1"/>
        <v>0</v>
      </c>
      <c r="D21" s="10">
        <f t="shared" si="1"/>
        <v>0</v>
      </c>
      <c r="E21" s="10">
        <f t="shared" si="2"/>
        <v>0</v>
      </c>
      <c r="F21" s="7">
        <v>0</v>
      </c>
      <c r="G21" s="9" t="str">
        <f>IF(F21="","",LOOKUP(F21,{0;33;40;46;50;56;63;66;71;77;84},{"FF";"DD";"DC";"CD";"CC";"CB";"BC";"BB";"BA";"AB";"AA"}))</f>
        <v>FF</v>
      </c>
      <c r="H21" s="9">
        <f>VLOOKUP(G21,K3:L13,2)</f>
        <v>0</v>
      </c>
      <c r="I21" s="9" t="str">
        <f>VLOOKUP(G21,K3:O13,5)</f>
        <v>Tekrar</v>
      </c>
      <c r="J21" s="14"/>
      <c r="K21" s="33"/>
      <c r="L21" s="33"/>
      <c r="M21" s="33"/>
      <c r="N21" s="33"/>
      <c r="O21" s="33"/>
      <c r="P21" s="33"/>
      <c r="Q21" s="33"/>
    </row>
    <row r="22" spans="1:27" ht="15.75" customHeight="1" x14ac:dyDescent="0.25">
      <c r="A22" s="9">
        <f t="shared" si="1"/>
        <v>6</v>
      </c>
      <c r="B22" s="8">
        <f t="shared" si="1"/>
        <v>0</v>
      </c>
      <c r="C22" s="9">
        <f t="shared" si="1"/>
        <v>0</v>
      </c>
      <c r="D22" s="10">
        <f t="shared" si="1"/>
        <v>0</v>
      </c>
      <c r="E22" s="10">
        <f t="shared" si="2"/>
        <v>0</v>
      </c>
      <c r="F22" s="7">
        <v>0</v>
      </c>
      <c r="G22" s="9" t="str">
        <f>IF(F22="","",LOOKUP(F22,{0;33;40;46;50;56;63;66;71;77;84},{"FF";"DD";"DC";"CD";"CC";"CB";"BC";"BB";"BA";"AB";"AA"}))</f>
        <v>FF</v>
      </c>
      <c r="H22" s="9">
        <f>VLOOKUP(G22,K3:L13,2)</f>
        <v>0</v>
      </c>
      <c r="I22" s="9" t="str">
        <f>VLOOKUP(G22,K3:O13,5)</f>
        <v>Tekrar</v>
      </c>
      <c r="J22" s="14"/>
      <c r="K22" s="39" t="s">
        <v>31</v>
      </c>
      <c r="L22" s="39"/>
      <c r="M22" s="39"/>
      <c r="N22" s="39"/>
      <c r="O22" s="39"/>
      <c r="P22" s="39"/>
      <c r="Q22" s="39"/>
    </row>
    <row r="23" spans="1:27" ht="15.75" customHeight="1" x14ac:dyDescent="0.25">
      <c r="A23" s="9">
        <f t="shared" si="1"/>
        <v>7</v>
      </c>
      <c r="B23" s="8">
        <f t="shared" si="1"/>
        <v>0</v>
      </c>
      <c r="C23" s="9">
        <f t="shared" si="1"/>
        <v>0</v>
      </c>
      <c r="D23" s="10">
        <f t="shared" si="1"/>
        <v>0</v>
      </c>
      <c r="E23" s="10">
        <f t="shared" si="2"/>
        <v>0</v>
      </c>
      <c r="F23" s="7">
        <v>0</v>
      </c>
      <c r="G23" s="9" t="str">
        <f>IF(F23="","",LOOKUP(F23,{0;33;40;46;50;56;63;66;71;77;84},{"FF";"DD";"DC";"CD";"CC";"CB";"BC";"BB";"BA";"AB";"AA"}))</f>
        <v>FF</v>
      </c>
      <c r="H23" s="9">
        <f t="shared" ref="H23" si="3">VLOOKUP(G23,K4:L14,2)</f>
        <v>0</v>
      </c>
      <c r="I23" s="9" t="str">
        <f>VLOOKUP(G23,K3:O13,5)</f>
        <v>Tekrar</v>
      </c>
      <c r="J23" s="14"/>
      <c r="K23" s="39"/>
      <c r="L23" s="39"/>
      <c r="M23" s="39"/>
      <c r="N23" s="39"/>
      <c r="O23" s="39"/>
      <c r="P23" s="39"/>
      <c r="Q23" s="39"/>
    </row>
    <row r="24" spans="1:27" ht="15.75" customHeight="1" x14ac:dyDescent="0.25">
      <c r="A24" s="9">
        <f t="shared" si="1"/>
        <v>8</v>
      </c>
      <c r="B24" s="8">
        <f t="shared" si="1"/>
        <v>0</v>
      </c>
      <c r="C24" s="9">
        <f t="shared" si="1"/>
        <v>0</v>
      </c>
      <c r="D24" s="10">
        <f t="shared" si="1"/>
        <v>0</v>
      </c>
      <c r="E24" s="10">
        <f t="shared" si="2"/>
        <v>0</v>
      </c>
      <c r="F24" s="7">
        <v>0</v>
      </c>
      <c r="G24" s="9" t="str">
        <f>IF(F24="","",LOOKUP(F24,{0;33;40;46;50;56;63;66;71;77;84},{"FF";"DD";"DC";"CD";"CC";"CB";"BC";"BB";"BA";"AB";"AA"}))</f>
        <v>FF</v>
      </c>
      <c r="H24" s="9">
        <f>VLOOKUP(G24,K3:L13,2)</f>
        <v>0</v>
      </c>
      <c r="I24" s="9" t="str">
        <f>VLOOKUP(G24,K3:O13,5)</f>
        <v>Tekrar</v>
      </c>
      <c r="J24" s="14"/>
      <c r="K24" s="46" t="s">
        <v>44</v>
      </c>
      <c r="L24" s="46"/>
      <c r="M24" s="46"/>
      <c r="N24" s="46"/>
      <c r="O24" s="46"/>
      <c r="P24" s="46"/>
      <c r="Q24" s="46"/>
    </row>
    <row r="25" spans="1:27" ht="15.75" customHeight="1" x14ac:dyDescent="0.25">
      <c r="A25" s="9">
        <f t="shared" si="1"/>
        <v>9</v>
      </c>
      <c r="B25" s="8">
        <f t="shared" si="1"/>
        <v>0</v>
      </c>
      <c r="C25" s="9">
        <f t="shared" si="1"/>
        <v>0</v>
      </c>
      <c r="D25" s="10">
        <f t="shared" si="1"/>
        <v>0</v>
      </c>
      <c r="E25" s="10">
        <f t="shared" si="2"/>
        <v>0</v>
      </c>
      <c r="F25" s="7">
        <v>0</v>
      </c>
      <c r="G25" s="9" t="str">
        <f>IF(F25="","",LOOKUP(F25,{0;33;40;46;50;56;63;66;71;77;84},{"FF";"DD";"DC";"CD";"CC";"CB";"BC";"BB";"BA";"AB";"AA"}))</f>
        <v>FF</v>
      </c>
      <c r="H25" s="9">
        <f>VLOOKUP(G25,K3:L13,2)</f>
        <v>0</v>
      </c>
      <c r="I25" s="9" t="str">
        <f>VLOOKUP(G25,K3:O13,5)</f>
        <v>Tekrar</v>
      </c>
      <c r="J25" s="14"/>
      <c r="K25" s="46"/>
      <c r="L25" s="46"/>
      <c r="M25" s="46"/>
      <c r="N25" s="46"/>
      <c r="O25" s="46"/>
      <c r="P25" s="46"/>
      <c r="Q25" s="46"/>
      <c r="R25" s="13"/>
      <c r="S25" s="13"/>
      <c r="T25" s="13"/>
      <c r="U25" s="13"/>
      <c r="V25" s="13"/>
      <c r="W25" s="13"/>
      <c r="X25" s="13"/>
      <c r="Y25" s="13"/>
      <c r="Z25" s="13"/>
      <c r="AA25" s="13"/>
    </row>
    <row r="26" spans="1:27" ht="15.75" customHeight="1" x14ac:dyDescent="0.25">
      <c r="A26" s="9">
        <f t="shared" si="1"/>
        <v>10</v>
      </c>
      <c r="B26" s="8">
        <f t="shared" si="1"/>
        <v>0</v>
      </c>
      <c r="C26" s="9">
        <f t="shared" si="1"/>
        <v>0</v>
      </c>
      <c r="D26" s="10">
        <f t="shared" si="1"/>
        <v>0</v>
      </c>
      <c r="E26" s="10">
        <f t="shared" si="2"/>
        <v>0</v>
      </c>
      <c r="F26" s="7">
        <v>0</v>
      </c>
      <c r="G26" s="9" t="str">
        <f>IF(F26="","",LOOKUP(F26,{0;33;40;46;50;56;63;66;71;77;84},{"FF";"DD";"DC";"CD";"CC";"CB";"BC";"BB";"BA";"AB";"AA"}))</f>
        <v>FF</v>
      </c>
      <c r="H26" s="9">
        <f>VLOOKUP(G26,K3:L13,2)</f>
        <v>0</v>
      </c>
      <c r="I26" s="9" t="str">
        <f>VLOOKUP(G26,K3:O13,5)</f>
        <v>Tekrar</v>
      </c>
      <c r="J26" s="14"/>
      <c r="K26" s="46"/>
      <c r="L26" s="46"/>
      <c r="M26" s="46"/>
      <c r="N26" s="46"/>
      <c r="O26" s="46"/>
      <c r="P26" s="46"/>
      <c r="Q26" s="46"/>
    </row>
    <row r="27" spans="1:27" ht="15.75" customHeight="1" x14ac:dyDescent="0.25">
      <c r="A27" s="28"/>
      <c r="B27" s="29" t="s">
        <v>26</v>
      </c>
      <c r="C27" s="15">
        <f>SUM(C16:C26)</f>
        <v>0</v>
      </c>
      <c r="D27" s="30"/>
      <c r="E27" s="30"/>
      <c r="F27" s="34" t="s">
        <v>25</v>
      </c>
      <c r="G27" s="34"/>
      <c r="H27" s="15">
        <f>SUM(H16:H26)</f>
        <v>0</v>
      </c>
      <c r="I27" s="31"/>
      <c r="J27" s="14"/>
      <c r="K27" s="46"/>
      <c r="L27" s="46"/>
      <c r="M27" s="46"/>
      <c r="N27" s="46"/>
      <c r="O27" s="46"/>
      <c r="P27" s="46"/>
      <c r="Q27" s="46"/>
    </row>
    <row r="28" spans="1:27" ht="15.75" customHeight="1" x14ac:dyDescent="0.25">
      <c r="A28" s="35" t="s">
        <v>27</v>
      </c>
      <c r="B28" s="36"/>
      <c r="C28" s="36"/>
      <c r="D28" s="36"/>
      <c r="E28" s="37">
        <f>IFERROR(C27/H27,0)</f>
        <v>0</v>
      </c>
      <c r="F28" s="37"/>
      <c r="G28" s="37"/>
      <c r="H28" s="37"/>
      <c r="I28" s="38"/>
      <c r="J28" s="14"/>
      <c r="K28" s="46"/>
      <c r="L28" s="46"/>
      <c r="M28" s="46"/>
      <c r="N28" s="46"/>
      <c r="O28" s="46"/>
      <c r="P28" s="46"/>
      <c r="Q28" s="46"/>
    </row>
  </sheetData>
  <sheetProtection algorithmName="SHA-512" hashValue="8eQaIYJPdG9kg2l/VMTQz/KI9L5fSeC7B4/4ZdumUEGa1JYQO+N/Y2yduocHQZSO5c2cs+Hxut+T/UwmJDfdog==" saltValue="Kop9nbUuCDWGPj8nIdKCHg==" spinCount="100000" sheet="1" objects="1" scenarios="1"/>
  <mergeCells count="17">
    <mergeCell ref="A13:D13"/>
    <mergeCell ref="E13:I13"/>
    <mergeCell ref="K1:O1"/>
    <mergeCell ref="P1:Q2"/>
    <mergeCell ref="M2:N2"/>
    <mergeCell ref="P9:Q13"/>
    <mergeCell ref="F12:G12"/>
    <mergeCell ref="K24:Q28"/>
    <mergeCell ref="F27:G27"/>
    <mergeCell ref="A28:D28"/>
    <mergeCell ref="E28:I28"/>
    <mergeCell ref="A14:I15"/>
    <mergeCell ref="K14:Q15"/>
    <mergeCell ref="K16:Q16"/>
    <mergeCell ref="K17:Q18"/>
    <mergeCell ref="K19:Q21"/>
    <mergeCell ref="K22:Q2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A28"/>
  <sheetViews>
    <sheetView tabSelected="1" zoomScaleNormal="100" workbookViewId="0">
      <selection activeCell="K24" sqref="K24:Q28"/>
    </sheetView>
  </sheetViews>
  <sheetFormatPr defaultColWidth="0" defaultRowHeight="10.5" customHeight="1" zeroHeight="1" x14ac:dyDescent="0.25"/>
  <cols>
    <col min="1" max="1" width="5" style="1" bestFit="1" customWidth="1"/>
    <col min="2" max="2" width="44.28515625" style="1" customWidth="1"/>
    <col min="3" max="3" width="6.5703125" style="1" bestFit="1" customWidth="1"/>
    <col min="4" max="4" width="8" style="1" customWidth="1"/>
    <col min="5" max="5" width="8.140625" style="1" customWidth="1"/>
    <col min="6" max="6" width="10" style="1" customWidth="1"/>
    <col min="7" max="7" width="5.85546875" style="1" bestFit="1" customWidth="1"/>
    <col min="8" max="8" width="9.5703125" style="1" customWidth="1"/>
    <col min="9" max="9" width="16.140625" style="1" customWidth="1"/>
    <col min="10" max="10" width="0.42578125" style="1" customWidth="1"/>
    <col min="11" max="11" width="5.28515625" style="1" customWidth="1"/>
    <col min="12" max="12" width="9.140625" style="1" bestFit="1" customWidth="1"/>
    <col min="13" max="13" width="5.85546875" style="1" customWidth="1"/>
    <col min="14" max="14" width="8.7109375" style="1" customWidth="1"/>
    <col min="15" max="15" width="14.42578125" style="1" bestFit="1" customWidth="1"/>
    <col min="16" max="16" width="22.85546875" style="1" customWidth="1"/>
    <col min="17" max="17" width="8.5703125" style="1" customWidth="1"/>
    <col min="18" max="16384" width="9.140625" style="1" hidden="1"/>
  </cols>
  <sheetData>
    <row r="1" spans="1:17" ht="30" customHeight="1" x14ac:dyDescent="0.25">
      <c r="A1" s="2" t="s">
        <v>17</v>
      </c>
      <c r="B1" s="2" t="s">
        <v>0</v>
      </c>
      <c r="C1" s="2" t="s">
        <v>1</v>
      </c>
      <c r="D1" s="2" t="s">
        <v>39</v>
      </c>
      <c r="E1" s="2" t="s">
        <v>18</v>
      </c>
      <c r="F1" s="2" t="s">
        <v>19</v>
      </c>
      <c r="G1" s="2" t="s">
        <v>20</v>
      </c>
      <c r="H1" s="2" t="s">
        <v>40</v>
      </c>
      <c r="I1" s="2" t="s">
        <v>13</v>
      </c>
      <c r="J1" s="14"/>
      <c r="K1" s="48" t="s">
        <v>21</v>
      </c>
      <c r="L1" s="49"/>
      <c r="M1" s="49"/>
      <c r="N1" s="49"/>
      <c r="O1" s="49"/>
      <c r="P1" s="52" t="s">
        <v>38</v>
      </c>
      <c r="Q1" s="53"/>
    </row>
    <row r="2" spans="1:17" ht="15.75" customHeight="1" x14ac:dyDescent="0.25">
      <c r="A2" s="4">
        <v>1</v>
      </c>
      <c r="B2" s="5"/>
      <c r="C2" s="4"/>
      <c r="D2" s="6"/>
      <c r="E2" s="6"/>
      <c r="F2" s="11">
        <f>(D2*0.3+E2*0.7)</f>
        <v>0</v>
      </c>
      <c r="G2" s="9" t="str">
        <f>IF(F2="","",LOOKUP(F2,{0;33;40;46;50;56;63;66;71;77;84},{"FF";"DD";"DC";"CD";"CC";"CB";"BC";"BB";"BA";"AB";"AA"}))</f>
        <v>FF</v>
      </c>
      <c r="H2" s="9">
        <f>VLOOKUP(G2,K3:L13,2)*C2</f>
        <v>0</v>
      </c>
      <c r="I2" s="9" t="str">
        <f>VLOOKUP(G2,K3:O13,5)</f>
        <v>Tekrar</v>
      </c>
      <c r="J2" s="14"/>
      <c r="K2" s="18" t="s">
        <v>22</v>
      </c>
      <c r="L2" s="19" t="s">
        <v>23</v>
      </c>
      <c r="M2" s="50" t="s">
        <v>24</v>
      </c>
      <c r="N2" s="50"/>
      <c r="O2" s="19" t="s">
        <v>13</v>
      </c>
      <c r="P2" s="54"/>
      <c r="Q2" s="55"/>
    </row>
    <row r="3" spans="1:17" ht="15.75" customHeight="1" x14ac:dyDescent="0.25">
      <c r="A3" s="4">
        <v>2</v>
      </c>
      <c r="B3" s="5"/>
      <c r="C3" s="4"/>
      <c r="D3" s="6"/>
      <c r="E3" s="6"/>
      <c r="F3" s="11">
        <f t="shared" ref="F3:F11" si="0">(D3*0.3+E3*0.7)</f>
        <v>0</v>
      </c>
      <c r="G3" s="9" t="str">
        <f>IF(F3="","",LOOKUP(F3,{0;33;40;46;50;56;63;66;71;77;84},{"FF";"DD";"DC";"CD";"CC";"CB";"BC";"BB";"BA";"AB";"AA"}))</f>
        <v>FF</v>
      </c>
      <c r="H3" s="9">
        <f>VLOOKUP(G3,K3:L13,2)*C3</f>
        <v>0</v>
      </c>
      <c r="I3" s="9" t="str">
        <f>VLOOKUP(G3,K3:O13,5)</f>
        <v>Tekrar</v>
      </c>
      <c r="J3" s="14"/>
      <c r="K3" s="20" t="s">
        <v>2</v>
      </c>
      <c r="L3" s="21">
        <v>4</v>
      </c>
      <c r="M3" s="22">
        <v>84</v>
      </c>
      <c r="N3" s="22">
        <v>100</v>
      </c>
      <c r="O3" s="20" t="s">
        <v>14</v>
      </c>
      <c r="P3" s="3" t="s">
        <v>32</v>
      </c>
      <c r="Q3" s="3"/>
    </row>
    <row r="4" spans="1:17" ht="15.75" customHeight="1" x14ac:dyDescent="0.25">
      <c r="A4" s="4">
        <v>3</v>
      </c>
      <c r="B4" s="5"/>
      <c r="C4" s="4"/>
      <c r="D4" s="6"/>
      <c r="E4" s="6"/>
      <c r="F4" s="11">
        <f t="shared" si="0"/>
        <v>0</v>
      </c>
      <c r="G4" s="9" t="str">
        <f>IF(F4="","",LOOKUP(F4,{0;33;40;46;50;56;63;66;71;77;84},{"FF";"DD";"DC";"CD";"CC";"CB";"BC";"BB";"BA";"AB";"AA"}))</f>
        <v>FF</v>
      </c>
      <c r="H4" s="9">
        <f>VLOOKUP(G4,K3:L13,2)*C4</f>
        <v>0</v>
      </c>
      <c r="I4" s="9" t="str">
        <f>VLOOKUP(G4,K3:O13,5)</f>
        <v>Tekrar</v>
      </c>
      <c r="J4" s="14"/>
      <c r="K4" s="23" t="s">
        <v>3</v>
      </c>
      <c r="L4" s="21">
        <v>3.7</v>
      </c>
      <c r="M4" s="24">
        <v>77</v>
      </c>
      <c r="N4" s="24">
        <v>83</v>
      </c>
      <c r="O4" s="20" t="s">
        <v>14</v>
      </c>
      <c r="P4" s="3" t="s">
        <v>33</v>
      </c>
      <c r="Q4" s="3"/>
    </row>
    <row r="5" spans="1:17" ht="15.75" customHeight="1" x14ac:dyDescent="0.25">
      <c r="A5" s="4">
        <v>4</v>
      </c>
      <c r="B5" s="5"/>
      <c r="C5" s="4"/>
      <c r="D5" s="6"/>
      <c r="E5" s="6"/>
      <c r="F5" s="11">
        <f t="shared" si="0"/>
        <v>0</v>
      </c>
      <c r="G5" s="9" t="str">
        <f>IF(F5="","",LOOKUP(F5,{0;33;40;46;50;56;63;66;71;77;84},{"FF";"DD";"DC";"CD";"CC";"CB";"BC";"BB";"BA";"AB";"AA"}))</f>
        <v>FF</v>
      </c>
      <c r="H5" s="9">
        <f>VLOOKUP(G5,K3:L13,2)*C5</f>
        <v>0</v>
      </c>
      <c r="I5" s="9" t="str">
        <f>VLOOKUP(G5,K3:O13,5)</f>
        <v>Tekrar</v>
      </c>
      <c r="J5" s="14"/>
      <c r="K5" s="20" t="s">
        <v>4</v>
      </c>
      <c r="L5" s="21">
        <v>3.3</v>
      </c>
      <c r="M5" s="22">
        <v>71</v>
      </c>
      <c r="N5" s="22">
        <v>76</v>
      </c>
      <c r="O5" s="20" t="s">
        <v>14</v>
      </c>
      <c r="P5" s="3" t="s">
        <v>41</v>
      </c>
      <c r="Q5" s="3"/>
    </row>
    <row r="6" spans="1:17" ht="15.75" customHeight="1" x14ac:dyDescent="0.25">
      <c r="A6" s="4">
        <v>5</v>
      </c>
      <c r="B6" s="5"/>
      <c r="C6" s="4"/>
      <c r="D6" s="6"/>
      <c r="E6" s="6"/>
      <c r="F6" s="11">
        <f t="shared" si="0"/>
        <v>0</v>
      </c>
      <c r="G6" s="9" t="str">
        <f>IF(F6="","",LOOKUP(F6,{0;33;40;46;50;56;63;66;71;77;84},{"FF";"DD";"DC";"CD";"CC";"CB";"BC";"BB";"BA";"AB";"AA"}))</f>
        <v>FF</v>
      </c>
      <c r="H6" s="9">
        <f>VLOOKUP(G6,K3:L13,2)*C6</f>
        <v>0</v>
      </c>
      <c r="I6" s="9" t="str">
        <f>VLOOKUP(G6,K3:O13,5)</f>
        <v>Tekrar</v>
      </c>
      <c r="J6" s="14"/>
      <c r="K6" s="20" t="s">
        <v>5</v>
      </c>
      <c r="L6" s="21">
        <v>3</v>
      </c>
      <c r="M6" s="22">
        <v>66</v>
      </c>
      <c r="N6" s="22">
        <v>70</v>
      </c>
      <c r="O6" s="20" t="s">
        <v>14</v>
      </c>
      <c r="P6" s="16" t="s">
        <v>34</v>
      </c>
      <c r="Q6" s="17">
        <f>Q3*5</f>
        <v>0</v>
      </c>
    </row>
    <row r="7" spans="1:17" ht="15.75" customHeight="1" x14ac:dyDescent="0.25">
      <c r="A7" s="4">
        <v>6</v>
      </c>
      <c r="B7" s="5"/>
      <c r="C7" s="4"/>
      <c r="D7" s="6"/>
      <c r="E7" s="6"/>
      <c r="F7" s="11">
        <f t="shared" si="0"/>
        <v>0</v>
      </c>
      <c r="G7" s="9" t="str">
        <f>IF(F7="","",LOOKUP(F7,{0;33;40;46;50;56;63;66;71;77;84},{"FF";"DD";"DC";"CD";"CC";"CB";"BC";"BB";"BA";"AB";"AA"}))</f>
        <v>FF</v>
      </c>
      <c r="H7" s="9">
        <f>VLOOKUP(G7,K3:L13,2)*C7</f>
        <v>0</v>
      </c>
      <c r="I7" s="9" t="str">
        <f>VLOOKUP(G7,K3:O13,5)</f>
        <v>Tekrar</v>
      </c>
      <c r="J7" s="14"/>
      <c r="K7" s="20" t="s">
        <v>6</v>
      </c>
      <c r="L7" s="21">
        <v>2.7</v>
      </c>
      <c r="M7" s="22">
        <v>61</v>
      </c>
      <c r="N7" s="22">
        <v>65</v>
      </c>
      <c r="O7" s="20" t="s">
        <v>14</v>
      </c>
      <c r="P7" s="16" t="s">
        <v>35</v>
      </c>
      <c r="Q7" s="17">
        <f>Q4*-1.25</f>
        <v>0</v>
      </c>
    </row>
    <row r="8" spans="1:17" ht="15.75" customHeight="1" x14ac:dyDescent="0.25">
      <c r="A8" s="4">
        <v>7</v>
      </c>
      <c r="B8" s="5"/>
      <c r="C8" s="4"/>
      <c r="D8" s="6"/>
      <c r="E8" s="6"/>
      <c r="F8" s="11">
        <f t="shared" si="0"/>
        <v>0</v>
      </c>
      <c r="G8" s="9" t="str">
        <f>IF(F8="","",LOOKUP(F8,{0;33;40;46;50;56;63;66;71;77;84},{"FF";"DD";"DC";"CD";"CC";"CB";"BC";"BB";"BA";"AB";"AA"}))</f>
        <v>FF</v>
      </c>
      <c r="H8" s="9">
        <f>VLOOKUP(G8,K3:L13,2)*C8</f>
        <v>0</v>
      </c>
      <c r="I8" s="9" t="str">
        <f>VLOOKUP(G8,K3:O13,5)</f>
        <v>Tekrar</v>
      </c>
      <c r="J8" s="14"/>
      <c r="K8" s="20" t="s">
        <v>7</v>
      </c>
      <c r="L8" s="21">
        <v>2.2999999999999998</v>
      </c>
      <c r="M8" s="22">
        <v>56</v>
      </c>
      <c r="N8" s="22">
        <v>60</v>
      </c>
      <c r="O8" s="20" t="s">
        <v>14</v>
      </c>
      <c r="P8" s="16" t="s">
        <v>37</v>
      </c>
      <c r="Q8" s="17">
        <f>SUM(Q6:Q7)</f>
        <v>0</v>
      </c>
    </row>
    <row r="9" spans="1:17" ht="15.75" customHeight="1" x14ac:dyDescent="0.25">
      <c r="A9" s="4">
        <v>8</v>
      </c>
      <c r="B9" s="5"/>
      <c r="C9" s="4"/>
      <c r="D9" s="6"/>
      <c r="E9" s="6"/>
      <c r="F9" s="11">
        <f t="shared" si="0"/>
        <v>0</v>
      </c>
      <c r="G9" s="9" t="str">
        <f>IF(F9="","",LOOKUP(F9,{0;33;40;46;50;56;63;66;71;77;84},{"FF";"DD";"DC";"CD";"CC";"CB";"BC";"BB";"BA";"AB";"AA"}))</f>
        <v>FF</v>
      </c>
      <c r="H9" s="9">
        <f>VLOOKUP(G9,K3:L13,2)*C9</f>
        <v>0</v>
      </c>
      <c r="I9" s="9" t="str">
        <f>VLOOKUP(G9,K3:O13,5)</f>
        <v>Tekrar</v>
      </c>
      <c r="J9" s="14"/>
      <c r="K9" s="20" t="s">
        <v>8</v>
      </c>
      <c r="L9" s="21">
        <v>2</v>
      </c>
      <c r="M9" s="22">
        <v>50</v>
      </c>
      <c r="N9" s="22">
        <v>55</v>
      </c>
      <c r="O9" s="20" t="s">
        <v>14</v>
      </c>
      <c r="P9" s="51" t="s">
        <v>36</v>
      </c>
      <c r="Q9" s="51"/>
    </row>
    <row r="10" spans="1:17" ht="15.75" customHeight="1" x14ac:dyDescent="0.25">
      <c r="A10" s="4">
        <v>9</v>
      </c>
      <c r="B10" s="5"/>
      <c r="C10" s="4"/>
      <c r="D10" s="6"/>
      <c r="E10" s="6"/>
      <c r="F10" s="11">
        <f t="shared" si="0"/>
        <v>0</v>
      </c>
      <c r="G10" s="9" t="str">
        <f>IF(F10="","",LOOKUP(F10,{0;33;40;46;50;56;63;66;71;77;84},{"FF";"DD";"DC";"CD";"CC";"CB";"BC";"BB";"BA";"AB";"AA"}))</f>
        <v>FF</v>
      </c>
      <c r="H10" s="9">
        <f>VLOOKUP(G10,K3:L13,2)*C10</f>
        <v>0</v>
      </c>
      <c r="I10" s="9" t="str">
        <f>VLOOKUP(G10,K3:O13,5)</f>
        <v>Tekrar</v>
      </c>
      <c r="J10" s="14"/>
      <c r="K10" s="20" t="s">
        <v>9</v>
      </c>
      <c r="L10" s="21">
        <v>1.7</v>
      </c>
      <c r="M10" s="22">
        <v>46</v>
      </c>
      <c r="N10" s="22">
        <v>49</v>
      </c>
      <c r="O10" s="20" t="s">
        <v>15</v>
      </c>
      <c r="P10" s="51"/>
      <c r="Q10" s="51"/>
    </row>
    <row r="11" spans="1:17" ht="15.75" customHeight="1" x14ac:dyDescent="0.25">
      <c r="A11" s="4">
        <v>10</v>
      </c>
      <c r="B11" s="5"/>
      <c r="C11" s="4"/>
      <c r="D11" s="6"/>
      <c r="E11" s="6"/>
      <c r="F11" s="11">
        <f t="shared" si="0"/>
        <v>0</v>
      </c>
      <c r="G11" s="9" t="str">
        <f>IF(F11="","",LOOKUP(F11,{0;33;40;46;50;56;63;66;71;77;84},{"FF";"DD";"DC";"CD";"CC";"CB";"BC";"BB";"BA";"AB";"AA"}))</f>
        <v>FF</v>
      </c>
      <c r="H11" s="9">
        <f>VLOOKUP(G11,K3:L13,2)*C11</f>
        <v>0</v>
      </c>
      <c r="I11" s="9" t="str">
        <f>VLOOKUP(G11,K3:O13,5)</f>
        <v>Tekrar</v>
      </c>
      <c r="J11" s="14"/>
      <c r="K11" s="20" t="s">
        <v>10</v>
      </c>
      <c r="L11" s="21">
        <v>1.3</v>
      </c>
      <c r="M11" s="22">
        <v>40</v>
      </c>
      <c r="N11" s="22">
        <v>45</v>
      </c>
      <c r="O11" s="20" t="s">
        <v>15</v>
      </c>
      <c r="P11" s="51"/>
      <c r="Q11" s="51"/>
    </row>
    <row r="12" spans="1:17" ht="15.75" customHeight="1" x14ac:dyDescent="0.25">
      <c r="A12" s="28"/>
      <c r="B12" s="29" t="s">
        <v>26</v>
      </c>
      <c r="C12" s="15">
        <f>SUM(C2:C11)</f>
        <v>0</v>
      </c>
      <c r="D12" s="30"/>
      <c r="E12" s="30"/>
      <c r="F12" s="34" t="s">
        <v>25</v>
      </c>
      <c r="G12" s="34"/>
      <c r="H12" s="15">
        <f>SUM(H1:H8)</f>
        <v>0</v>
      </c>
      <c r="I12" s="31"/>
      <c r="J12" s="14"/>
      <c r="K12" s="20" t="s">
        <v>11</v>
      </c>
      <c r="L12" s="21">
        <v>1</v>
      </c>
      <c r="M12" s="22">
        <v>33</v>
      </c>
      <c r="N12" s="22">
        <v>39</v>
      </c>
      <c r="O12" s="20" t="s">
        <v>15</v>
      </c>
      <c r="P12" s="51"/>
      <c r="Q12" s="51"/>
    </row>
    <row r="13" spans="1:17" ht="15.75" customHeight="1" x14ac:dyDescent="0.25">
      <c r="A13" s="35" t="s">
        <v>27</v>
      </c>
      <c r="B13" s="36"/>
      <c r="C13" s="36"/>
      <c r="D13" s="36"/>
      <c r="E13" s="37">
        <f>IFERROR(C12/H12,0)</f>
        <v>0</v>
      </c>
      <c r="F13" s="37"/>
      <c r="G13" s="37"/>
      <c r="H13" s="37"/>
      <c r="I13" s="38"/>
      <c r="J13" s="14"/>
      <c r="K13" s="25" t="s">
        <v>12</v>
      </c>
      <c r="L13" s="26">
        <v>0</v>
      </c>
      <c r="M13" s="27">
        <v>0</v>
      </c>
      <c r="N13" s="22">
        <v>32</v>
      </c>
      <c r="O13" s="20" t="s">
        <v>16</v>
      </c>
      <c r="P13" s="51"/>
      <c r="Q13" s="51"/>
    </row>
    <row r="14" spans="1:17" ht="15" customHeight="1" x14ac:dyDescent="0.25">
      <c r="A14" s="40" t="s">
        <v>42</v>
      </c>
      <c r="B14" s="41"/>
      <c r="C14" s="41"/>
      <c r="D14" s="41"/>
      <c r="E14" s="41"/>
      <c r="F14" s="41"/>
      <c r="G14" s="41"/>
      <c r="H14" s="41"/>
      <c r="I14" s="42"/>
      <c r="J14" s="14"/>
      <c r="K14" s="56" t="s">
        <v>43</v>
      </c>
      <c r="L14" s="56"/>
      <c r="M14" s="56"/>
      <c r="N14" s="56"/>
      <c r="O14" s="56"/>
      <c r="P14" s="56"/>
      <c r="Q14" s="56"/>
    </row>
    <row r="15" spans="1:17" ht="15" customHeight="1" x14ac:dyDescent="0.25">
      <c r="A15" s="43"/>
      <c r="B15" s="44"/>
      <c r="C15" s="44"/>
      <c r="D15" s="44"/>
      <c r="E15" s="44"/>
      <c r="F15" s="44"/>
      <c r="G15" s="44"/>
      <c r="H15" s="44"/>
      <c r="I15" s="45"/>
      <c r="J15" s="14"/>
      <c r="K15" s="56"/>
      <c r="L15" s="56"/>
      <c r="M15" s="56"/>
      <c r="N15" s="56"/>
      <c r="O15" s="56"/>
      <c r="P15" s="56"/>
      <c r="Q15" s="56"/>
    </row>
    <row r="16" spans="1:17" ht="33" customHeight="1" x14ac:dyDescent="0.25">
      <c r="A16" s="12" t="str">
        <f t="shared" ref="A16:I26" si="1">A1</f>
        <v>Sıra
No</v>
      </c>
      <c r="B16" s="12" t="str">
        <f t="shared" si="1"/>
        <v>Ders Adı</v>
      </c>
      <c r="C16" s="12" t="str">
        <f t="shared" si="1"/>
        <v>Kredi</v>
      </c>
      <c r="D16" s="12" t="str">
        <f t="shared" si="1"/>
        <v>Ara
Sınav</v>
      </c>
      <c r="E16" s="12" t="str">
        <f t="shared" si="1"/>
        <v>Dönem
Sonu</v>
      </c>
      <c r="F16" s="12" t="str">
        <f t="shared" si="1"/>
        <v>Başarı
Notu</v>
      </c>
      <c r="G16" s="12" t="str">
        <f t="shared" si="1"/>
        <v>Harf
Notu</v>
      </c>
      <c r="H16" s="12" t="str">
        <f t="shared" si="1"/>
        <v>Kredi
Değeri</v>
      </c>
      <c r="I16" s="12" t="str">
        <f t="shared" si="1"/>
        <v>Durum</v>
      </c>
      <c r="J16" s="14"/>
      <c r="K16" s="47" t="s">
        <v>28</v>
      </c>
      <c r="L16" s="47"/>
      <c r="M16" s="47"/>
      <c r="N16" s="47"/>
      <c r="O16" s="47"/>
      <c r="P16" s="47"/>
      <c r="Q16" s="47"/>
    </row>
    <row r="17" spans="1:27" ht="15.75" customHeight="1" x14ac:dyDescent="0.25">
      <c r="A17" s="9">
        <f t="shared" si="1"/>
        <v>1</v>
      </c>
      <c r="B17" s="8">
        <f t="shared" si="1"/>
        <v>0</v>
      </c>
      <c r="C17" s="9">
        <f t="shared" si="1"/>
        <v>0</v>
      </c>
      <c r="D17" s="10">
        <f t="shared" si="1"/>
        <v>0</v>
      </c>
      <c r="E17" s="10">
        <f>(F17-D17*0.3)/0.7</f>
        <v>0</v>
      </c>
      <c r="F17" s="7">
        <v>0</v>
      </c>
      <c r="G17" s="9" t="str">
        <f>IF(F17="","",LOOKUP(F17,{0;33;40;46;50;56;63;66;71;77;84},{"FF";"DD";"DC";"CD";"CC";"CB";"BC";"BB";"BA";"AB";"AA"}))</f>
        <v>FF</v>
      </c>
      <c r="H17" s="9">
        <f>VLOOKUP(G17,K3:L13,2)</f>
        <v>0</v>
      </c>
      <c r="I17" s="9" t="str">
        <f>VLOOKUP(G17,K3:O13,5)</f>
        <v>Tekrar</v>
      </c>
      <c r="J17" s="14"/>
      <c r="K17" s="32" t="s">
        <v>29</v>
      </c>
      <c r="L17" s="32"/>
      <c r="M17" s="32"/>
      <c r="N17" s="32"/>
      <c r="O17" s="32"/>
      <c r="P17" s="32"/>
      <c r="Q17" s="32"/>
    </row>
    <row r="18" spans="1:27" ht="15.75" customHeight="1" x14ac:dyDescent="0.25">
      <c r="A18" s="9">
        <f t="shared" si="1"/>
        <v>2</v>
      </c>
      <c r="B18" s="8">
        <f t="shared" si="1"/>
        <v>0</v>
      </c>
      <c r="C18" s="9">
        <f t="shared" si="1"/>
        <v>0</v>
      </c>
      <c r="D18" s="10">
        <f t="shared" si="1"/>
        <v>0</v>
      </c>
      <c r="E18" s="10">
        <f t="shared" ref="E18:E26" si="2">(F18-D18*0.3)/0.7</f>
        <v>0</v>
      </c>
      <c r="F18" s="7">
        <v>0</v>
      </c>
      <c r="G18" s="9" t="str">
        <f>IF(F18="","",LOOKUP(F18,{0;33;40;46;50;56;63;66;71;77;84},{"FF";"DD";"DC";"CD";"CC";"CB";"BC";"BB";"BA";"AB";"AA"}))</f>
        <v>FF</v>
      </c>
      <c r="H18" s="9">
        <f>VLOOKUP(G18,K3:L13,2)</f>
        <v>0</v>
      </c>
      <c r="I18" s="9" t="str">
        <f>VLOOKUP(G18,K3:O13,5)</f>
        <v>Tekrar</v>
      </c>
      <c r="J18" s="14"/>
      <c r="K18" s="32"/>
      <c r="L18" s="32"/>
      <c r="M18" s="32"/>
      <c r="N18" s="32"/>
      <c r="O18" s="32"/>
      <c r="P18" s="32"/>
      <c r="Q18" s="32"/>
    </row>
    <row r="19" spans="1:27" ht="15.75" customHeight="1" x14ac:dyDescent="0.25">
      <c r="A19" s="9">
        <f t="shared" si="1"/>
        <v>3</v>
      </c>
      <c r="B19" s="8">
        <f t="shared" si="1"/>
        <v>0</v>
      </c>
      <c r="C19" s="9">
        <f t="shared" si="1"/>
        <v>0</v>
      </c>
      <c r="D19" s="10">
        <f t="shared" si="1"/>
        <v>0</v>
      </c>
      <c r="E19" s="10">
        <f t="shared" si="2"/>
        <v>0</v>
      </c>
      <c r="F19" s="7">
        <v>0</v>
      </c>
      <c r="G19" s="9" t="str">
        <f>IF(F19="","",LOOKUP(F19,{0;33;40;46;50;56;63;66;71;77;84},{"FF";"DD";"DC";"CD";"CC";"CB";"BC";"BB";"BA";"AB";"AA"}))</f>
        <v>FF</v>
      </c>
      <c r="H19" s="9">
        <f>VLOOKUP(G19,K3:L13,2)</f>
        <v>0</v>
      </c>
      <c r="I19" s="9" t="str">
        <f>VLOOKUP(G19,K3:O13,5)</f>
        <v>Tekrar</v>
      </c>
      <c r="J19" s="14"/>
      <c r="K19" s="33" t="s">
        <v>30</v>
      </c>
      <c r="L19" s="33"/>
      <c r="M19" s="33"/>
      <c r="N19" s="33"/>
      <c r="O19" s="33"/>
      <c r="P19" s="33"/>
      <c r="Q19" s="33"/>
    </row>
    <row r="20" spans="1:27" ht="15.75" customHeight="1" x14ac:dyDescent="0.25">
      <c r="A20" s="9">
        <f t="shared" si="1"/>
        <v>4</v>
      </c>
      <c r="B20" s="8">
        <f t="shared" si="1"/>
        <v>0</v>
      </c>
      <c r="C20" s="9">
        <f t="shared" si="1"/>
        <v>0</v>
      </c>
      <c r="D20" s="10">
        <f t="shared" si="1"/>
        <v>0</v>
      </c>
      <c r="E20" s="10">
        <f t="shared" si="2"/>
        <v>0</v>
      </c>
      <c r="F20" s="7">
        <v>0</v>
      </c>
      <c r="G20" s="9" t="str">
        <f>IF(F20="","",LOOKUP(F20,{0;33;40;46;50;56;63;66;71;77;84},{"FF";"DD";"DC";"CD";"CC";"CB";"BC";"BB";"BA";"AB";"AA"}))</f>
        <v>FF</v>
      </c>
      <c r="H20" s="9">
        <f>VLOOKUP(G20,K3:L13,2)</f>
        <v>0</v>
      </c>
      <c r="I20" s="9" t="str">
        <f>VLOOKUP(G20,K3:O13,5)</f>
        <v>Tekrar</v>
      </c>
      <c r="J20" s="14"/>
      <c r="K20" s="33"/>
      <c r="L20" s="33"/>
      <c r="M20" s="33"/>
      <c r="N20" s="33"/>
      <c r="O20" s="33"/>
      <c r="P20" s="33"/>
      <c r="Q20" s="33"/>
    </row>
    <row r="21" spans="1:27" ht="15.75" customHeight="1" x14ac:dyDescent="0.25">
      <c r="A21" s="9">
        <f t="shared" si="1"/>
        <v>5</v>
      </c>
      <c r="B21" s="8">
        <f t="shared" si="1"/>
        <v>0</v>
      </c>
      <c r="C21" s="9">
        <f t="shared" si="1"/>
        <v>0</v>
      </c>
      <c r="D21" s="10">
        <f t="shared" si="1"/>
        <v>0</v>
      </c>
      <c r="E21" s="10">
        <f t="shared" si="2"/>
        <v>0</v>
      </c>
      <c r="F21" s="7">
        <v>0</v>
      </c>
      <c r="G21" s="9" t="str">
        <f>IF(F21="","",LOOKUP(F21,{0;33;40;46;50;56;63;66;71;77;84},{"FF";"DD";"DC";"CD";"CC";"CB";"BC";"BB";"BA";"AB";"AA"}))</f>
        <v>FF</v>
      </c>
      <c r="H21" s="9">
        <f>VLOOKUP(G21,K3:L13,2)</f>
        <v>0</v>
      </c>
      <c r="I21" s="9" t="str">
        <f>VLOOKUP(G21,K3:O13,5)</f>
        <v>Tekrar</v>
      </c>
      <c r="J21" s="14"/>
      <c r="K21" s="33"/>
      <c r="L21" s="33"/>
      <c r="M21" s="33"/>
      <c r="N21" s="33"/>
      <c r="O21" s="33"/>
      <c r="P21" s="33"/>
      <c r="Q21" s="33"/>
    </row>
    <row r="22" spans="1:27" ht="15.75" customHeight="1" x14ac:dyDescent="0.25">
      <c r="A22" s="9">
        <f t="shared" si="1"/>
        <v>6</v>
      </c>
      <c r="B22" s="8">
        <f t="shared" si="1"/>
        <v>0</v>
      </c>
      <c r="C22" s="9">
        <f t="shared" si="1"/>
        <v>0</v>
      </c>
      <c r="D22" s="10">
        <f t="shared" si="1"/>
        <v>0</v>
      </c>
      <c r="E22" s="10">
        <f t="shared" si="2"/>
        <v>0</v>
      </c>
      <c r="F22" s="7">
        <v>0</v>
      </c>
      <c r="G22" s="9" t="str">
        <f>IF(F22="","",LOOKUP(F22,{0;33;40;46;50;56;63;66;71;77;84},{"FF";"DD";"DC";"CD";"CC";"CB";"BC";"BB";"BA";"AB";"AA"}))</f>
        <v>FF</v>
      </c>
      <c r="H22" s="9">
        <f>VLOOKUP(G22,K3:L13,2)</f>
        <v>0</v>
      </c>
      <c r="I22" s="9" t="str">
        <f>VLOOKUP(G22,K3:O13,5)</f>
        <v>Tekrar</v>
      </c>
      <c r="J22" s="14"/>
      <c r="K22" s="39" t="s">
        <v>31</v>
      </c>
      <c r="L22" s="39"/>
      <c r="M22" s="39"/>
      <c r="N22" s="39"/>
      <c r="O22" s="39"/>
      <c r="P22" s="39"/>
      <c r="Q22" s="39"/>
    </row>
    <row r="23" spans="1:27" ht="15.75" customHeight="1" x14ac:dyDescent="0.25">
      <c r="A23" s="9">
        <f t="shared" si="1"/>
        <v>7</v>
      </c>
      <c r="B23" s="8">
        <f t="shared" si="1"/>
        <v>0</v>
      </c>
      <c r="C23" s="9">
        <f t="shared" si="1"/>
        <v>0</v>
      </c>
      <c r="D23" s="10">
        <f t="shared" si="1"/>
        <v>0</v>
      </c>
      <c r="E23" s="10">
        <f t="shared" si="2"/>
        <v>0</v>
      </c>
      <c r="F23" s="7">
        <v>0</v>
      </c>
      <c r="G23" s="9" t="str">
        <f>IF(F23="","",LOOKUP(F23,{0;33;40;46;50;56;63;66;71;77;84},{"FF";"DD";"DC";"CD";"CC";"CB";"BC";"BB";"BA";"AB";"AA"}))</f>
        <v>FF</v>
      </c>
      <c r="H23" s="9">
        <f t="shared" ref="H23" si="3">VLOOKUP(G23,K4:L14,2)</f>
        <v>0</v>
      </c>
      <c r="I23" s="9" t="str">
        <f>VLOOKUP(G23,K3:O13,5)</f>
        <v>Tekrar</v>
      </c>
      <c r="J23" s="14"/>
      <c r="K23" s="39"/>
      <c r="L23" s="39"/>
      <c r="M23" s="39"/>
      <c r="N23" s="39"/>
      <c r="O23" s="39"/>
      <c r="P23" s="39"/>
      <c r="Q23" s="39"/>
    </row>
    <row r="24" spans="1:27" ht="15.75" customHeight="1" x14ac:dyDescent="0.25">
      <c r="A24" s="9">
        <f t="shared" si="1"/>
        <v>8</v>
      </c>
      <c r="B24" s="8">
        <f t="shared" si="1"/>
        <v>0</v>
      </c>
      <c r="C24" s="9">
        <f t="shared" si="1"/>
        <v>0</v>
      </c>
      <c r="D24" s="10">
        <f t="shared" si="1"/>
        <v>0</v>
      </c>
      <c r="E24" s="10">
        <f t="shared" si="2"/>
        <v>0</v>
      </c>
      <c r="F24" s="7">
        <v>0</v>
      </c>
      <c r="G24" s="9" t="str">
        <f>IF(F24="","",LOOKUP(F24,{0;33;40;46;50;56;63;66;71;77;84},{"FF";"DD";"DC";"CD";"CC";"CB";"BC";"BB";"BA";"AB";"AA"}))</f>
        <v>FF</v>
      </c>
      <c r="H24" s="9">
        <f>VLOOKUP(G24,K3:L13,2)</f>
        <v>0</v>
      </c>
      <c r="I24" s="9" t="str">
        <f>VLOOKUP(G24,K3:O13,5)</f>
        <v>Tekrar</v>
      </c>
      <c r="J24" s="14"/>
      <c r="K24" s="46" t="s">
        <v>44</v>
      </c>
      <c r="L24" s="46"/>
      <c r="M24" s="46"/>
      <c r="N24" s="46"/>
      <c r="O24" s="46"/>
      <c r="P24" s="46"/>
      <c r="Q24" s="46"/>
    </row>
    <row r="25" spans="1:27" ht="15.75" customHeight="1" x14ac:dyDescent="0.25">
      <c r="A25" s="9">
        <f t="shared" si="1"/>
        <v>9</v>
      </c>
      <c r="B25" s="8">
        <f t="shared" si="1"/>
        <v>0</v>
      </c>
      <c r="C25" s="9">
        <f t="shared" si="1"/>
        <v>0</v>
      </c>
      <c r="D25" s="10">
        <f t="shared" si="1"/>
        <v>0</v>
      </c>
      <c r="E25" s="10">
        <f t="shared" si="2"/>
        <v>0</v>
      </c>
      <c r="F25" s="7">
        <v>0</v>
      </c>
      <c r="G25" s="9" t="str">
        <f>IF(F25="","",LOOKUP(F25,{0;33;40;46;50;56;63;66;71;77;84},{"FF";"DD";"DC";"CD";"CC";"CB";"BC";"BB";"BA";"AB";"AA"}))</f>
        <v>FF</v>
      </c>
      <c r="H25" s="9">
        <f>VLOOKUP(G25,K3:L13,2)</f>
        <v>0</v>
      </c>
      <c r="I25" s="9" t="str">
        <f>VLOOKUP(G25,K3:O13,5)</f>
        <v>Tekrar</v>
      </c>
      <c r="J25" s="14"/>
      <c r="K25" s="46"/>
      <c r="L25" s="46"/>
      <c r="M25" s="46"/>
      <c r="N25" s="46"/>
      <c r="O25" s="46"/>
      <c r="P25" s="46"/>
      <c r="Q25" s="46"/>
      <c r="R25" s="13"/>
      <c r="S25" s="13"/>
      <c r="T25" s="13"/>
      <c r="U25" s="13"/>
      <c r="V25" s="13"/>
      <c r="W25" s="13"/>
      <c r="X25" s="13"/>
      <c r="Y25" s="13"/>
      <c r="Z25" s="13"/>
      <c r="AA25" s="13"/>
    </row>
    <row r="26" spans="1:27" ht="15.75" customHeight="1" x14ac:dyDescent="0.25">
      <c r="A26" s="9">
        <f t="shared" si="1"/>
        <v>10</v>
      </c>
      <c r="B26" s="8">
        <f t="shared" si="1"/>
        <v>0</v>
      </c>
      <c r="C26" s="9">
        <f t="shared" si="1"/>
        <v>0</v>
      </c>
      <c r="D26" s="10">
        <f t="shared" si="1"/>
        <v>0</v>
      </c>
      <c r="E26" s="10">
        <f t="shared" si="2"/>
        <v>0</v>
      </c>
      <c r="F26" s="7">
        <v>0</v>
      </c>
      <c r="G26" s="9" t="str">
        <f>IF(F26="","",LOOKUP(F26,{0;33;40;46;50;56;63;66;71;77;84},{"FF";"DD";"DC";"CD";"CC";"CB";"BC";"BB";"BA";"AB";"AA"}))</f>
        <v>FF</v>
      </c>
      <c r="H26" s="9">
        <f>VLOOKUP(G26,K3:L13,2)</f>
        <v>0</v>
      </c>
      <c r="I26" s="9" t="str">
        <f>VLOOKUP(G26,K3:O13,5)</f>
        <v>Tekrar</v>
      </c>
      <c r="J26" s="14"/>
      <c r="K26" s="46"/>
      <c r="L26" s="46"/>
      <c r="M26" s="46"/>
      <c r="N26" s="46"/>
      <c r="O26" s="46"/>
      <c r="P26" s="46"/>
      <c r="Q26" s="46"/>
    </row>
    <row r="27" spans="1:27" ht="15.75" customHeight="1" x14ac:dyDescent="0.25">
      <c r="A27" s="28"/>
      <c r="B27" s="29" t="s">
        <v>26</v>
      </c>
      <c r="C27" s="15">
        <f>SUM(C16:C26)</f>
        <v>0</v>
      </c>
      <c r="D27" s="30"/>
      <c r="E27" s="30"/>
      <c r="F27" s="34" t="s">
        <v>25</v>
      </c>
      <c r="G27" s="34"/>
      <c r="H27" s="15">
        <f>SUM(H16:H26)</f>
        <v>0</v>
      </c>
      <c r="I27" s="31"/>
      <c r="J27" s="14"/>
      <c r="K27" s="46"/>
      <c r="L27" s="46"/>
      <c r="M27" s="46"/>
      <c r="N27" s="46"/>
      <c r="O27" s="46"/>
      <c r="P27" s="46"/>
      <c r="Q27" s="46"/>
    </row>
    <row r="28" spans="1:27" ht="15.75" customHeight="1" x14ac:dyDescent="0.25">
      <c r="A28" s="35" t="s">
        <v>27</v>
      </c>
      <c r="B28" s="36"/>
      <c r="C28" s="36"/>
      <c r="D28" s="36"/>
      <c r="E28" s="37">
        <f>IFERROR(C27/H27,0)</f>
        <v>0</v>
      </c>
      <c r="F28" s="37"/>
      <c r="G28" s="37"/>
      <c r="H28" s="37"/>
      <c r="I28" s="38"/>
      <c r="J28" s="14"/>
      <c r="K28" s="46"/>
      <c r="L28" s="46"/>
      <c r="M28" s="46"/>
      <c r="N28" s="46"/>
      <c r="O28" s="46"/>
      <c r="P28" s="46"/>
      <c r="Q28" s="46"/>
    </row>
  </sheetData>
  <sheetProtection algorithmName="SHA-512" hashValue="cAxc7oJNJ4GXqSTahuQH/NI68BpzSu6Q9k8GwJwUGJpzezZCr1uLY9QFgPi6wGSHrtZOakp2FpbkDdq3oSPgcA==" saltValue="iH8Rs8rrioo0ADoMcHC9UQ==" spinCount="100000" sheet="1" objects="1" scenarios="1"/>
  <mergeCells count="17">
    <mergeCell ref="A13:D13"/>
    <mergeCell ref="E13:I13"/>
    <mergeCell ref="K1:O1"/>
    <mergeCell ref="P1:Q2"/>
    <mergeCell ref="M2:N2"/>
    <mergeCell ref="P9:Q13"/>
    <mergeCell ref="F12:G12"/>
    <mergeCell ref="K24:Q28"/>
    <mergeCell ref="F27:G27"/>
    <mergeCell ref="A28:D28"/>
    <mergeCell ref="E28:I28"/>
    <mergeCell ref="A14:I15"/>
    <mergeCell ref="K14:Q15"/>
    <mergeCell ref="K16:Q16"/>
    <mergeCell ref="K17:Q18"/>
    <mergeCell ref="K19:Q21"/>
    <mergeCell ref="K22:Q2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A28"/>
  <sheetViews>
    <sheetView tabSelected="1" zoomScaleNormal="100" workbookViewId="0">
      <selection activeCell="K24" sqref="K24:Q28"/>
    </sheetView>
  </sheetViews>
  <sheetFormatPr defaultColWidth="0" defaultRowHeight="10.5" customHeight="1" zeroHeight="1" x14ac:dyDescent="0.25"/>
  <cols>
    <col min="1" max="1" width="5" style="1" bestFit="1" customWidth="1"/>
    <col min="2" max="2" width="44.28515625" style="1" customWidth="1"/>
    <col min="3" max="3" width="6.5703125" style="1" bestFit="1" customWidth="1"/>
    <col min="4" max="4" width="8" style="1" customWidth="1"/>
    <col min="5" max="5" width="8.140625" style="1" customWidth="1"/>
    <col min="6" max="6" width="10" style="1" customWidth="1"/>
    <col min="7" max="7" width="5.85546875" style="1" bestFit="1" customWidth="1"/>
    <col min="8" max="8" width="9.5703125" style="1" customWidth="1"/>
    <col min="9" max="9" width="16.140625" style="1" customWidth="1"/>
    <col min="10" max="10" width="0.42578125" style="1" customWidth="1"/>
    <col min="11" max="11" width="5.28515625" style="1" customWidth="1"/>
    <col min="12" max="12" width="9.140625" style="1" bestFit="1" customWidth="1"/>
    <col min="13" max="13" width="5.85546875" style="1" customWidth="1"/>
    <col min="14" max="14" width="8.7109375" style="1" customWidth="1"/>
    <col min="15" max="15" width="14.42578125" style="1" bestFit="1" customWidth="1"/>
    <col min="16" max="16" width="22.85546875" style="1" customWidth="1"/>
    <col min="17" max="17" width="8.5703125" style="1" customWidth="1"/>
    <col min="18" max="16384" width="9.140625" style="1" hidden="1"/>
  </cols>
  <sheetData>
    <row r="1" spans="1:17" ht="30" customHeight="1" x14ac:dyDescent="0.25">
      <c r="A1" s="2" t="s">
        <v>17</v>
      </c>
      <c r="B1" s="2" t="s">
        <v>0</v>
      </c>
      <c r="C1" s="2" t="s">
        <v>1</v>
      </c>
      <c r="D1" s="2" t="s">
        <v>39</v>
      </c>
      <c r="E1" s="2" t="s">
        <v>18</v>
      </c>
      <c r="F1" s="2" t="s">
        <v>19</v>
      </c>
      <c r="G1" s="2" t="s">
        <v>20</v>
      </c>
      <c r="H1" s="2" t="s">
        <v>40</v>
      </c>
      <c r="I1" s="2" t="s">
        <v>13</v>
      </c>
      <c r="J1" s="14"/>
      <c r="K1" s="48" t="s">
        <v>21</v>
      </c>
      <c r="L1" s="49"/>
      <c r="M1" s="49"/>
      <c r="N1" s="49"/>
      <c r="O1" s="49"/>
      <c r="P1" s="52" t="s">
        <v>38</v>
      </c>
      <c r="Q1" s="53"/>
    </row>
    <row r="2" spans="1:17" ht="15.75" customHeight="1" x14ac:dyDescent="0.25">
      <c r="A2" s="4">
        <v>1</v>
      </c>
      <c r="B2" s="5"/>
      <c r="C2" s="4"/>
      <c r="D2" s="6"/>
      <c r="E2" s="6"/>
      <c r="F2" s="11">
        <f>(D2*0.3+E2*0.7)</f>
        <v>0</v>
      </c>
      <c r="G2" s="9" t="str">
        <f>IF(F2="","",LOOKUP(F2,{0;33;40;46;50;56;63;66;71;77;84},{"FF";"DD";"DC";"CD";"CC";"CB";"BC";"BB";"BA";"AB";"AA"}))</f>
        <v>FF</v>
      </c>
      <c r="H2" s="9">
        <f>VLOOKUP(G2,K3:L13,2)*C2</f>
        <v>0</v>
      </c>
      <c r="I2" s="9" t="str">
        <f>VLOOKUP(G2,K3:O13,5)</f>
        <v>Tekrar</v>
      </c>
      <c r="J2" s="14"/>
      <c r="K2" s="18" t="s">
        <v>22</v>
      </c>
      <c r="L2" s="19" t="s">
        <v>23</v>
      </c>
      <c r="M2" s="50" t="s">
        <v>24</v>
      </c>
      <c r="N2" s="50"/>
      <c r="O2" s="19" t="s">
        <v>13</v>
      </c>
      <c r="P2" s="54"/>
      <c r="Q2" s="55"/>
    </row>
    <row r="3" spans="1:17" ht="15.75" customHeight="1" x14ac:dyDescent="0.25">
      <c r="A3" s="4">
        <v>2</v>
      </c>
      <c r="B3" s="5"/>
      <c r="C3" s="4"/>
      <c r="D3" s="6"/>
      <c r="E3" s="6"/>
      <c r="F3" s="11">
        <f t="shared" ref="F3:F11" si="0">(D3*0.3+E3*0.7)</f>
        <v>0</v>
      </c>
      <c r="G3" s="9" t="str">
        <f>IF(F3="","",LOOKUP(F3,{0;33;40;46;50;56;63;66;71;77;84},{"FF";"DD";"DC";"CD";"CC";"CB";"BC";"BB";"BA";"AB";"AA"}))</f>
        <v>FF</v>
      </c>
      <c r="H3" s="9">
        <f>VLOOKUP(G3,K3:L13,2)*C3</f>
        <v>0</v>
      </c>
      <c r="I3" s="9" t="str">
        <f>VLOOKUP(G3,K3:O13,5)</f>
        <v>Tekrar</v>
      </c>
      <c r="J3" s="14"/>
      <c r="K3" s="20" t="s">
        <v>2</v>
      </c>
      <c r="L3" s="21">
        <v>4</v>
      </c>
      <c r="M3" s="22">
        <v>84</v>
      </c>
      <c r="N3" s="22">
        <v>100</v>
      </c>
      <c r="O3" s="20" t="s">
        <v>14</v>
      </c>
      <c r="P3" s="3" t="s">
        <v>32</v>
      </c>
      <c r="Q3" s="3"/>
    </row>
    <row r="4" spans="1:17" ht="15.75" customHeight="1" x14ac:dyDescent="0.25">
      <c r="A4" s="4">
        <v>3</v>
      </c>
      <c r="B4" s="5"/>
      <c r="C4" s="4"/>
      <c r="D4" s="6"/>
      <c r="E4" s="6"/>
      <c r="F4" s="11">
        <f t="shared" si="0"/>
        <v>0</v>
      </c>
      <c r="G4" s="9" t="str">
        <f>IF(F4="","",LOOKUP(F4,{0;33;40;46;50;56;63;66;71;77;84},{"FF";"DD";"DC";"CD";"CC";"CB";"BC";"BB";"BA";"AB";"AA"}))</f>
        <v>FF</v>
      </c>
      <c r="H4" s="9">
        <f>VLOOKUP(G4,K3:L13,2)*C4</f>
        <v>0</v>
      </c>
      <c r="I4" s="9" t="str">
        <f>VLOOKUP(G4,K3:O13,5)</f>
        <v>Tekrar</v>
      </c>
      <c r="J4" s="14"/>
      <c r="K4" s="23" t="s">
        <v>3</v>
      </c>
      <c r="L4" s="21">
        <v>3.7</v>
      </c>
      <c r="M4" s="24">
        <v>77</v>
      </c>
      <c r="N4" s="24">
        <v>83</v>
      </c>
      <c r="O4" s="20" t="s">
        <v>14</v>
      </c>
      <c r="P4" s="3" t="s">
        <v>33</v>
      </c>
      <c r="Q4" s="3"/>
    </row>
    <row r="5" spans="1:17" ht="15.75" customHeight="1" x14ac:dyDescent="0.25">
      <c r="A5" s="4">
        <v>4</v>
      </c>
      <c r="B5" s="5"/>
      <c r="C5" s="4"/>
      <c r="D5" s="6"/>
      <c r="E5" s="6"/>
      <c r="F5" s="11">
        <f t="shared" si="0"/>
        <v>0</v>
      </c>
      <c r="G5" s="9" t="str">
        <f>IF(F5="","",LOOKUP(F5,{0;33;40;46;50;56;63;66;71;77;84},{"FF";"DD";"DC";"CD";"CC";"CB";"BC";"BB";"BA";"AB";"AA"}))</f>
        <v>FF</v>
      </c>
      <c r="H5" s="9">
        <f>VLOOKUP(G5,K3:L13,2)*C5</f>
        <v>0</v>
      </c>
      <c r="I5" s="9" t="str">
        <f>VLOOKUP(G5,K3:O13,5)</f>
        <v>Tekrar</v>
      </c>
      <c r="J5" s="14"/>
      <c r="K5" s="20" t="s">
        <v>4</v>
      </c>
      <c r="L5" s="21">
        <v>3.3</v>
      </c>
      <c r="M5" s="22">
        <v>71</v>
      </c>
      <c r="N5" s="22">
        <v>76</v>
      </c>
      <c r="O5" s="20" t="s">
        <v>14</v>
      </c>
      <c r="P5" s="3" t="s">
        <v>41</v>
      </c>
      <c r="Q5" s="3"/>
    </row>
    <row r="6" spans="1:17" ht="15.75" customHeight="1" x14ac:dyDescent="0.25">
      <c r="A6" s="4">
        <v>5</v>
      </c>
      <c r="B6" s="5"/>
      <c r="C6" s="4"/>
      <c r="D6" s="6"/>
      <c r="E6" s="6"/>
      <c r="F6" s="11">
        <f t="shared" si="0"/>
        <v>0</v>
      </c>
      <c r="G6" s="9" t="str">
        <f>IF(F6="","",LOOKUP(F6,{0;33;40;46;50;56;63;66;71;77;84},{"FF";"DD";"DC";"CD";"CC";"CB";"BC";"BB";"BA";"AB";"AA"}))</f>
        <v>FF</v>
      </c>
      <c r="H6" s="9">
        <f>VLOOKUP(G6,K3:L13,2)*C6</f>
        <v>0</v>
      </c>
      <c r="I6" s="9" t="str">
        <f>VLOOKUP(G6,K3:O13,5)</f>
        <v>Tekrar</v>
      </c>
      <c r="J6" s="14"/>
      <c r="K6" s="20" t="s">
        <v>5</v>
      </c>
      <c r="L6" s="21">
        <v>3</v>
      </c>
      <c r="M6" s="22">
        <v>66</v>
      </c>
      <c r="N6" s="22">
        <v>70</v>
      </c>
      <c r="O6" s="20" t="s">
        <v>14</v>
      </c>
      <c r="P6" s="16" t="s">
        <v>34</v>
      </c>
      <c r="Q6" s="17">
        <f>Q3*5</f>
        <v>0</v>
      </c>
    </row>
    <row r="7" spans="1:17" ht="15.75" customHeight="1" x14ac:dyDescent="0.25">
      <c r="A7" s="4">
        <v>6</v>
      </c>
      <c r="B7" s="5"/>
      <c r="C7" s="4"/>
      <c r="D7" s="6"/>
      <c r="E7" s="6"/>
      <c r="F7" s="11">
        <f t="shared" si="0"/>
        <v>0</v>
      </c>
      <c r="G7" s="9" t="str">
        <f>IF(F7="","",LOOKUP(F7,{0;33;40;46;50;56;63;66;71;77;84},{"FF";"DD";"DC";"CD";"CC";"CB";"BC";"BB";"BA";"AB";"AA"}))</f>
        <v>FF</v>
      </c>
      <c r="H7" s="9">
        <f>VLOOKUP(G7,K3:L13,2)*C7</f>
        <v>0</v>
      </c>
      <c r="I7" s="9" t="str">
        <f>VLOOKUP(G7,K3:O13,5)</f>
        <v>Tekrar</v>
      </c>
      <c r="J7" s="14"/>
      <c r="K7" s="20" t="s">
        <v>6</v>
      </c>
      <c r="L7" s="21">
        <v>2.7</v>
      </c>
      <c r="M7" s="22">
        <v>61</v>
      </c>
      <c r="N7" s="22">
        <v>65</v>
      </c>
      <c r="O7" s="20" t="s">
        <v>14</v>
      </c>
      <c r="P7" s="16" t="s">
        <v>35</v>
      </c>
      <c r="Q7" s="17">
        <f>Q4*-1.25</f>
        <v>0</v>
      </c>
    </row>
    <row r="8" spans="1:17" ht="15.75" customHeight="1" x14ac:dyDescent="0.25">
      <c r="A8" s="4">
        <v>7</v>
      </c>
      <c r="B8" s="5"/>
      <c r="C8" s="4"/>
      <c r="D8" s="6"/>
      <c r="E8" s="6"/>
      <c r="F8" s="11">
        <f t="shared" si="0"/>
        <v>0</v>
      </c>
      <c r="G8" s="9" t="str">
        <f>IF(F8="","",LOOKUP(F8,{0;33;40;46;50;56;63;66;71;77;84},{"FF";"DD";"DC";"CD";"CC";"CB";"BC";"BB";"BA";"AB";"AA"}))</f>
        <v>FF</v>
      </c>
      <c r="H8" s="9">
        <f>VLOOKUP(G8,K3:L13,2)*C8</f>
        <v>0</v>
      </c>
      <c r="I8" s="9" t="str">
        <f>VLOOKUP(G8,K3:O13,5)</f>
        <v>Tekrar</v>
      </c>
      <c r="J8" s="14"/>
      <c r="K8" s="20" t="s">
        <v>7</v>
      </c>
      <c r="L8" s="21">
        <v>2.2999999999999998</v>
      </c>
      <c r="M8" s="22">
        <v>56</v>
      </c>
      <c r="N8" s="22">
        <v>60</v>
      </c>
      <c r="O8" s="20" t="s">
        <v>14</v>
      </c>
      <c r="P8" s="16" t="s">
        <v>37</v>
      </c>
      <c r="Q8" s="17">
        <f>SUM(Q6:Q7)</f>
        <v>0</v>
      </c>
    </row>
    <row r="9" spans="1:17" ht="15.75" customHeight="1" x14ac:dyDescent="0.25">
      <c r="A9" s="4">
        <v>8</v>
      </c>
      <c r="B9" s="5"/>
      <c r="C9" s="4"/>
      <c r="D9" s="6"/>
      <c r="E9" s="6"/>
      <c r="F9" s="11">
        <f t="shared" si="0"/>
        <v>0</v>
      </c>
      <c r="G9" s="9" t="str">
        <f>IF(F9="","",LOOKUP(F9,{0;33;40;46;50;56;63;66;71;77;84},{"FF";"DD";"DC";"CD";"CC";"CB";"BC";"BB";"BA";"AB";"AA"}))</f>
        <v>FF</v>
      </c>
      <c r="H9" s="9">
        <f>VLOOKUP(G9,K3:L13,2)*C9</f>
        <v>0</v>
      </c>
      <c r="I9" s="9" t="str">
        <f>VLOOKUP(G9,K3:O13,5)</f>
        <v>Tekrar</v>
      </c>
      <c r="J9" s="14"/>
      <c r="K9" s="20" t="s">
        <v>8</v>
      </c>
      <c r="L9" s="21">
        <v>2</v>
      </c>
      <c r="M9" s="22">
        <v>50</v>
      </c>
      <c r="N9" s="22">
        <v>55</v>
      </c>
      <c r="O9" s="20" t="s">
        <v>14</v>
      </c>
      <c r="P9" s="51" t="s">
        <v>36</v>
      </c>
      <c r="Q9" s="51"/>
    </row>
    <row r="10" spans="1:17" ht="15.75" customHeight="1" x14ac:dyDescent="0.25">
      <c r="A10" s="4">
        <v>9</v>
      </c>
      <c r="B10" s="5"/>
      <c r="C10" s="4"/>
      <c r="D10" s="6"/>
      <c r="E10" s="6"/>
      <c r="F10" s="11">
        <f t="shared" si="0"/>
        <v>0</v>
      </c>
      <c r="G10" s="9" t="str">
        <f>IF(F10="","",LOOKUP(F10,{0;33;40;46;50;56;63;66;71;77;84},{"FF";"DD";"DC";"CD";"CC";"CB";"BC";"BB";"BA";"AB";"AA"}))</f>
        <v>FF</v>
      </c>
      <c r="H10" s="9">
        <f>VLOOKUP(G10,K3:L13,2)*C10</f>
        <v>0</v>
      </c>
      <c r="I10" s="9" t="str">
        <f>VLOOKUP(G10,K3:O13,5)</f>
        <v>Tekrar</v>
      </c>
      <c r="J10" s="14"/>
      <c r="K10" s="20" t="s">
        <v>9</v>
      </c>
      <c r="L10" s="21">
        <v>1.7</v>
      </c>
      <c r="M10" s="22">
        <v>46</v>
      </c>
      <c r="N10" s="22">
        <v>49</v>
      </c>
      <c r="O10" s="20" t="s">
        <v>15</v>
      </c>
      <c r="P10" s="51"/>
      <c r="Q10" s="51"/>
    </row>
    <row r="11" spans="1:17" ht="15.75" customHeight="1" x14ac:dyDescent="0.25">
      <c r="A11" s="4">
        <v>10</v>
      </c>
      <c r="B11" s="5"/>
      <c r="C11" s="4"/>
      <c r="D11" s="6"/>
      <c r="E11" s="6"/>
      <c r="F11" s="11">
        <f t="shared" si="0"/>
        <v>0</v>
      </c>
      <c r="G11" s="9" t="str">
        <f>IF(F11="","",LOOKUP(F11,{0;33;40;46;50;56;63;66;71;77;84},{"FF";"DD";"DC";"CD";"CC";"CB";"BC";"BB";"BA";"AB";"AA"}))</f>
        <v>FF</v>
      </c>
      <c r="H11" s="9">
        <f>VLOOKUP(G11,K3:L13,2)*C11</f>
        <v>0</v>
      </c>
      <c r="I11" s="9" t="str">
        <f>VLOOKUP(G11,K3:O13,5)</f>
        <v>Tekrar</v>
      </c>
      <c r="J11" s="14"/>
      <c r="K11" s="20" t="s">
        <v>10</v>
      </c>
      <c r="L11" s="21">
        <v>1.3</v>
      </c>
      <c r="M11" s="22">
        <v>40</v>
      </c>
      <c r="N11" s="22">
        <v>45</v>
      </c>
      <c r="O11" s="20" t="s">
        <v>15</v>
      </c>
      <c r="P11" s="51"/>
      <c r="Q11" s="51"/>
    </row>
    <row r="12" spans="1:17" ht="15.75" customHeight="1" x14ac:dyDescent="0.25">
      <c r="A12" s="28"/>
      <c r="B12" s="29" t="s">
        <v>26</v>
      </c>
      <c r="C12" s="15">
        <f>SUM(C2:C11)</f>
        <v>0</v>
      </c>
      <c r="D12" s="30"/>
      <c r="E12" s="30"/>
      <c r="F12" s="34" t="s">
        <v>25</v>
      </c>
      <c r="G12" s="34"/>
      <c r="H12" s="15">
        <f>SUM(H1:H8)</f>
        <v>0</v>
      </c>
      <c r="I12" s="31"/>
      <c r="J12" s="14"/>
      <c r="K12" s="20" t="s">
        <v>11</v>
      </c>
      <c r="L12" s="21">
        <v>1</v>
      </c>
      <c r="M12" s="22">
        <v>33</v>
      </c>
      <c r="N12" s="22">
        <v>39</v>
      </c>
      <c r="O12" s="20" t="s">
        <v>15</v>
      </c>
      <c r="P12" s="51"/>
      <c r="Q12" s="51"/>
    </row>
    <row r="13" spans="1:17" ht="15.75" customHeight="1" x14ac:dyDescent="0.25">
      <c r="A13" s="35" t="s">
        <v>27</v>
      </c>
      <c r="B13" s="36"/>
      <c r="C13" s="36"/>
      <c r="D13" s="36"/>
      <c r="E13" s="37">
        <f>IFERROR(C12/H12,0)</f>
        <v>0</v>
      </c>
      <c r="F13" s="37"/>
      <c r="G13" s="37"/>
      <c r="H13" s="37"/>
      <c r="I13" s="38"/>
      <c r="J13" s="14"/>
      <c r="K13" s="25" t="s">
        <v>12</v>
      </c>
      <c r="L13" s="26">
        <v>0</v>
      </c>
      <c r="M13" s="27">
        <v>0</v>
      </c>
      <c r="N13" s="22">
        <v>32</v>
      </c>
      <c r="O13" s="20" t="s">
        <v>16</v>
      </c>
      <c r="P13" s="51"/>
      <c r="Q13" s="51"/>
    </row>
    <row r="14" spans="1:17" ht="15" customHeight="1" x14ac:dyDescent="0.25">
      <c r="A14" s="40" t="s">
        <v>42</v>
      </c>
      <c r="B14" s="41"/>
      <c r="C14" s="41"/>
      <c r="D14" s="41"/>
      <c r="E14" s="41"/>
      <c r="F14" s="41"/>
      <c r="G14" s="41"/>
      <c r="H14" s="41"/>
      <c r="I14" s="42"/>
      <c r="J14" s="14"/>
      <c r="K14" s="56" t="s">
        <v>43</v>
      </c>
      <c r="L14" s="56"/>
      <c r="M14" s="56"/>
      <c r="N14" s="56"/>
      <c r="O14" s="56"/>
      <c r="P14" s="56"/>
      <c r="Q14" s="56"/>
    </row>
    <row r="15" spans="1:17" ht="15" customHeight="1" x14ac:dyDescent="0.25">
      <c r="A15" s="43"/>
      <c r="B15" s="44"/>
      <c r="C15" s="44"/>
      <c r="D15" s="44"/>
      <c r="E15" s="44"/>
      <c r="F15" s="44"/>
      <c r="G15" s="44"/>
      <c r="H15" s="44"/>
      <c r="I15" s="45"/>
      <c r="J15" s="14"/>
      <c r="K15" s="56"/>
      <c r="L15" s="56"/>
      <c r="M15" s="56"/>
      <c r="N15" s="56"/>
      <c r="O15" s="56"/>
      <c r="P15" s="56"/>
      <c r="Q15" s="56"/>
    </row>
    <row r="16" spans="1:17" ht="33" customHeight="1" x14ac:dyDescent="0.25">
      <c r="A16" s="12" t="str">
        <f t="shared" ref="A16:I26" si="1">A1</f>
        <v>Sıra
No</v>
      </c>
      <c r="B16" s="12" t="str">
        <f t="shared" si="1"/>
        <v>Ders Adı</v>
      </c>
      <c r="C16" s="12" t="str">
        <f t="shared" si="1"/>
        <v>Kredi</v>
      </c>
      <c r="D16" s="12" t="str">
        <f t="shared" si="1"/>
        <v>Ara
Sınav</v>
      </c>
      <c r="E16" s="12" t="str">
        <f t="shared" si="1"/>
        <v>Dönem
Sonu</v>
      </c>
      <c r="F16" s="12" t="str">
        <f t="shared" si="1"/>
        <v>Başarı
Notu</v>
      </c>
      <c r="G16" s="12" t="str">
        <f t="shared" si="1"/>
        <v>Harf
Notu</v>
      </c>
      <c r="H16" s="12" t="str">
        <f t="shared" si="1"/>
        <v>Kredi
Değeri</v>
      </c>
      <c r="I16" s="12" t="str">
        <f t="shared" si="1"/>
        <v>Durum</v>
      </c>
      <c r="J16" s="14"/>
      <c r="K16" s="47" t="s">
        <v>28</v>
      </c>
      <c r="L16" s="47"/>
      <c r="M16" s="47"/>
      <c r="N16" s="47"/>
      <c r="O16" s="47"/>
      <c r="P16" s="47"/>
      <c r="Q16" s="47"/>
    </row>
    <row r="17" spans="1:27" ht="15.75" customHeight="1" x14ac:dyDescent="0.25">
      <c r="A17" s="9">
        <f t="shared" si="1"/>
        <v>1</v>
      </c>
      <c r="B17" s="8">
        <f t="shared" si="1"/>
        <v>0</v>
      </c>
      <c r="C17" s="9">
        <f t="shared" si="1"/>
        <v>0</v>
      </c>
      <c r="D17" s="10">
        <f t="shared" si="1"/>
        <v>0</v>
      </c>
      <c r="E17" s="10">
        <f>(F17-D17*0.3)/0.7</f>
        <v>0</v>
      </c>
      <c r="F17" s="7">
        <v>0</v>
      </c>
      <c r="G17" s="9" t="str">
        <f>IF(F17="","",LOOKUP(F17,{0;33;40;46;50;56;63;66;71;77;84},{"FF";"DD";"DC";"CD";"CC";"CB";"BC";"BB";"BA";"AB";"AA"}))</f>
        <v>FF</v>
      </c>
      <c r="H17" s="9">
        <f>VLOOKUP(G17,K3:L13,2)</f>
        <v>0</v>
      </c>
      <c r="I17" s="9" t="str">
        <f>VLOOKUP(G17,K3:O13,5)</f>
        <v>Tekrar</v>
      </c>
      <c r="J17" s="14"/>
      <c r="K17" s="32" t="s">
        <v>29</v>
      </c>
      <c r="L17" s="32"/>
      <c r="M17" s="32"/>
      <c r="N17" s="32"/>
      <c r="O17" s="32"/>
      <c r="P17" s="32"/>
      <c r="Q17" s="32"/>
    </row>
    <row r="18" spans="1:27" ht="15.75" customHeight="1" x14ac:dyDescent="0.25">
      <c r="A18" s="9">
        <f t="shared" si="1"/>
        <v>2</v>
      </c>
      <c r="B18" s="8">
        <f t="shared" si="1"/>
        <v>0</v>
      </c>
      <c r="C18" s="9">
        <f t="shared" si="1"/>
        <v>0</v>
      </c>
      <c r="D18" s="10">
        <f t="shared" si="1"/>
        <v>0</v>
      </c>
      <c r="E18" s="10">
        <f t="shared" ref="E18:E26" si="2">(F18-D18*0.3)/0.7</f>
        <v>0</v>
      </c>
      <c r="F18" s="7">
        <v>0</v>
      </c>
      <c r="G18" s="9" t="str">
        <f>IF(F18="","",LOOKUP(F18,{0;33;40;46;50;56;63;66;71;77;84},{"FF";"DD";"DC";"CD";"CC";"CB";"BC";"BB";"BA";"AB";"AA"}))</f>
        <v>FF</v>
      </c>
      <c r="H18" s="9">
        <f>VLOOKUP(G18,K3:L13,2)</f>
        <v>0</v>
      </c>
      <c r="I18" s="9" t="str">
        <f>VLOOKUP(G18,K3:O13,5)</f>
        <v>Tekrar</v>
      </c>
      <c r="J18" s="14"/>
      <c r="K18" s="32"/>
      <c r="L18" s="32"/>
      <c r="M18" s="32"/>
      <c r="N18" s="32"/>
      <c r="O18" s="32"/>
      <c r="P18" s="32"/>
      <c r="Q18" s="32"/>
    </row>
    <row r="19" spans="1:27" ht="15.75" customHeight="1" x14ac:dyDescent="0.25">
      <c r="A19" s="9">
        <f t="shared" si="1"/>
        <v>3</v>
      </c>
      <c r="B19" s="8">
        <f t="shared" si="1"/>
        <v>0</v>
      </c>
      <c r="C19" s="9">
        <f t="shared" si="1"/>
        <v>0</v>
      </c>
      <c r="D19" s="10">
        <f t="shared" si="1"/>
        <v>0</v>
      </c>
      <c r="E19" s="10">
        <f t="shared" si="2"/>
        <v>0</v>
      </c>
      <c r="F19" s="7">
        <v>0</v>
      </c>
      <c r="G19" s="9" t="str">
        <f>IF(F19="","",LOOKUP(F19,{0;33;40;46;50;56;63;66;71;77;84},{"FF";"DD";"DC";"CD";"CC";"CB";"BC";"BB";"BA";"AB";"AA"}))</f>
        <v>FF</v>
      </c>
      <c r="H19" s="9">
        <f>VLOOKUP(G19,K3:L13,2)</f>
        <v>0</v>
      </c>
      <c r="I19" s="9" t="str">
        <f>VLOOKUP(G19,K3:O13,5)</f>
        <v>Tekrar</v>
      </c>
      <c r="J19" s="14"/>
      <c r="K19" s="33" t="s">
        <v>30</v>
      </c>
      <c r="L19" s="33"/>
      <c r="M19" s="33"/>
      <c r="N19" s="33"/>
      <c r="O19" s="33"/>
      <c r="P19" s="33"/>
      <c r="Q19" s="33"/>
    </row>
    <row r="20" spans="1:27" ht="15.75" customHeight="1" x14ac:dyDescent="0.25">
      <c r="A20" s="9">
        <f t="shared" si="1"/>
        <v>4</v>
      </c>
      <c r="B20" s="8">
        <f t="shared" si="1"/>
        <v>0</v>
      </c>
      <c r="C20" s="9">
        <f t="shared" si="1"/>
        <v>0</v>
      </c>
      <c r="D20" s="10">
        <f t="shared" si="1"/>
        <v>0</v>
      </c>
      <c r="E20" s="10">
        <f t="shared" si="2"/>
        <v>0</v>
      </c>
      <c r="F20" s="7">
        <v>0</v>
      </c>
      <c r="G20" s="9" t="str">
        <f>IF(F20="","",LOOKUP(F20,{0;33;40;46;50;56;63;66;71;77;84},{"FF";"DD";"DC";"CD";"CC";"CB";"BC";"BB";"BA";"AB";"AA"}))</f>
        <v>FF</v>
      </c>
      <c r="H20" s="9">
        <f>VLOOKUP(G20,K3:L13,2)</f>
        <v>0</v>
      </c>
      <c r="I20" s="9" t="str">
        <f>VLOOKUP(G20,K3:O13,5)</f>
        <v>Tekrar</v>
      </c>
      <c r="J20" s="14"/>
      <c r="K20" s="33"/>
      <c r="L20" s="33"/>
      <c r="M20" s="33"/>
      <c r="N20" s="33"/>
      <c r="O20" s="33"/>
      <c r="P20" s="33"/>
      <c r="Q20" s="33"/>
    </row>
    <row r="21" spans="1:27" ht="15.75" customHeight="1" x14ac:dyDescent="0.25">
      <c r="A21" s="9">
        <f t="shared" si="1"/>
        <v>5</v>
      </c>
      <c r="B21" s="8">
        <f t="shared" si="1"/>
        <v>0</v>
      </c>
      <c r="C21" s="9">
        <f t="shared" si="1"/>
        <v>0</v>
      </c>
      <c r="D21" s="10">
        <f t="shared" si="1"/>
        <v>0</v>
      </c>
      <c r="E21" s="10">
        <f t="shared" si="2"/>
        <v>0</v>
      </c>
      <c r="F21" s="7">
        <v>0</v>
      </c>
      <c r="G21" s="9" t="str">
        <f>IF(F21="","",LOOKUP(F21,{0;33;40;46;50;56;63;66;71;77;84},{"FF";"DD";"DC";"CD";"CC";"CB";"BC";"BB";"BA";"AB";"AA"}))</f>
        <v>FF</v>
      </c>
      <c r="H21" s="9">
        <f>VLOOKUP(G21,K3:L13,2)</f>
        <v>0</v>
      </c>
      <c r="I21" s="9" t="str">
        <f>VLOOKUP(G21,K3:O13,5)</f>
        <v>Tekrar</v>
      </c>
      <c r="J21" s="14"/>
      <c r="K21" s="33"/>
      <c r="L21" s="33"/>
      <c r="M21" s="33"/>
      <c r="N21" s="33"/>
      <c r="O21" s="33"/>
      <c r="P21" s="33"/>
      <c r="Q21" s="33"/>
    </row>
    <row r="22" spans="1:27" ht="15.75" customHeight="1" x14ac:dyDescent="0.25">
      <c r="A22" s="9">
        <f t="shared" si="1"/>
        <v>6</v>
      </c>
      <c r="B22" s="8">
        <f t="shared" si="1"/>
        <v>0</v>
      </c>
      <c r="C22" s="9">
        <f t="shared" si="1"/>
        <v>0</v>
      </c>
      <c r="D22" s="10">
        <f t="shared" si="1"/>
        <v>0</v>
      </c>
      <c r="E22" s="10">
        <f t="shared" si="2"/>
        <v>0</v>
      </c>
      <c r="F22" s="7">
        <v>0</v>
      </c>
      <c r="G22" s="9" t="str">
        <f>IF(F22="","",LOOKUP(F22,{0;33;40;46;50;56;63;66;71;77;84},{"FF";"DD";"DC";"CD";"CC";"CB";"BC";"BB";"BA";"AB";"AA"}))</f>
        <v>FF</v>
      </c>
      <c r="H22" s="9">
        <f>VLOOKUP(G22,K3:L13,2)</f>
        <v>0</v>
      </c>
      <c r="I22" s="9" t="str">
        <f>VLOOKUP(G22,K3:O13,5)</f>
        <v>Tekrar</v>
      </c>
      <c r="J22" s="14"/>
      <c r="K22" s="39" t="s">
        <v>31</v>
      </c>
      <c r="L22" s="39"/>
      <c r="M22" s="39"/>
      <c r="N22" s="39"/>
      <c r="O22" s="39"/>
      <c r="P22" s="39"/>
      <c r="Q22" s="39"/>
    </row>
    <row r="23" spans="1:27" ht="15.75" customHeight="1" x14ac:dyDescent="0.25">
      <c r="A23" s="9">
        <f t="shared" si="1"/>
        <v>7</v>
      </c>
      <c r="B23" s="8">
        <f t="shared" si="1"/>
        <v>0</v>
      </c>
      <c r="C23" s="9">
        <f t="shared" si="1"/>
        <v>0</v>
      </c>
      <c r="D23" s="10">
        <f t="shared" si="1"/>
        <v>0</v>
      </c>
      <c r="E23" s="10">
        <f t="shared" si="2"/>
        <v>0</v>
      </c>
      <c r="F23" s="7">
        <v>0</v>
      </c>
      <c r="G23" s="9" t="str">
        <f>IF(F23="","",LOOKUP(F23,{0;33;40;46;50;56;63;66;71;77;84},{"FF";"DD";"DC";"CD";"CC";"CB";"BC";"BB";"BA";"AB";"AA"}))</f>
        <v>FF</v>
      </c>
      <c r="H23" s="9">
        <f t="shared" ref="H23" si="3">VLOOKUP(G23,K4:L14,2)</f>
        <v>0</v>
      </c>
      <c r="I23" s="9" t="str">
        <f>VLOOKUP(G23,K3:O13,5)</f>
        <v>Tekrar</v>
      </c>
      <c r="J23" s="14"/>
      <c r="K23" s="39"/>
      <c r="L23" s="39"/>
      <c r="M23" s="39"/>
      <c r="N23" s="39"/>
      <c r="O23" s="39"/>
      <c r="P23" s="39"/>
      <c r="Q23" s="39"/>
    </row>
    <row r="24" spans="1:27" ht="15.75" customHeight="1" x14ac:dyDescent="0.25">
      <c r="A24" s="9">
        <f t="shared" si="1"/>
        <v>8</v>
      </c>
      <c r="B24" s="8">
        <f t="shared" si="1"/>
        <v>0</v>
      </c>
      <c r="C24" s="9">
        <f t="shared" si="1"/>
        <v>0</v>
      </c>
      <c r="D24" s="10">
        <f t="shared" si="1"/>
        <v>0</v>
      </c>
      <c r="E24" s="10">
        <f t="shared" si="2"/>
        <v>0</v>
      </c>
      <c r="F24" s="7">
        <v>0</v>
      </c>
      <c r="G24" s="9" t="str">
        <f>IF(F24="","",LOOKUP(F24,{0;33;40;46;50;56;63;66;71;77;84},{"FF";"DD";"DC";"CD";"CC";"CB";"BC";"BB";"BA";"AB";"AA"}))</f>
        <v>FF</v>
      </c>
      <c r="H24" s="9">
        <f>VLOOKUP(G24,K3:L13,2)</f>
        <v>0</v>
      </c>
      <c r="I24" s="9" t="str">
        <f>VLOOKUP(G24,K3:O13,5)</f>
        <v>Tekrar</v>
      </c>
      <c r="J24" s="14"/>
      <c r="K24" s="46" t="s">
        <v>44</v>
      </c>
      <c r="L24" s="46"/>
      <c r="M24" s="46"/>
      <c r="N24" s="46"/>
      <c r="O24" s="46"/>
      <c r="P24" s="46"/>
      <c r="Q24" s="46"/>
    </row>
    <row r="25" spans="1:27" ht="15.75" customHeight="1" x14ac:dyDescent="0.25">
      <c r="A25" s="9">
        <f t="shared" si="1"/>
        <v>9</v>
      </c>
      <c r="B25" s="8">
        <f t="shared" si="1"/>
        <v>0</v>
      </c>
      <c r="C25" s="9">
        <f t="shared" si="1"/>
        <v>0</v>
      </c>
      <c r="D25" s="10">
        <f t="shared" si="1"/>
        <v>0</v>
      </c>
      <c r="E25" s="10">
        <f t="shared" si="2"/>
        <v>0</v>
      </c>
      <c r="F25" s="7">
        <v>0</v>
      </c>
      <c r="G25" s="9" t="str">
        <f>IF(F25="","",LOOKUP(F25,{0;33;40;46;50;56;63;66;71;77;84},{"FF";"DD";"DC";"CD";"CC";"CB";"BC";"BB";"BA";"AB";"AA"}))</f>
        <v>FF</v>
      </c>
      <c r="H25" s="9">
        <f>VLOOKUP(G25,K3:L13,2)</f>
        <v>0</v>
      </c>
      <c r="I25" s="9" t="str">
        <f>VLOOKUP(G25,K3:O13,5)</f>
        <v>Tekrar</v>
      </c>
      <c r="J25" s="14"/>
      <c r="K25" s="46"/>
      <c r="L25" s="46"/>
      <c r="M25" s="46"/>
      <c r="N25" s="46"/>
      <c r="O25" s="46"/>
      <c r="P25" s="46"/>
      <c r="Q25" s="46"/>
      <c r="R25" s="13"/>
      <c r="S25" s="13"/>
      <c r="T25" s="13"/>
      <c r="U25" s="13"/>
      <c r="V25" s="13"/>
      <c r="W25" s="13"/>
      <c r="X25" s="13"/>
      <c r="Y25" s="13"/>
      <c r="Z25" s="13"/>
      <c r="AA25" s="13"/>
    </row>
    <row r="26" spans="1:27" ht="15.75" customHeight="1" x14ac:dyDescent="0.25">
      <c r="A26" s="9">
        <f t="shared" si="1"/>
        <v>10</v>
      </c>
      <c r="B26" s="8">
        <f t="shared" si="1"/>
        <v>0</v>
      </c>
      <c r="C26" s="9">
        <f t="shared" si="1"/>
        <v>0</v>
      </c>
      <c r="D26" s="10">
        <f t="shared" si="1"/>
        <v>0</v>
      </c>
      <c r="E26" s="10">
        <f t="shared" si="2"/>
        <v>0</v>
      </c>
      <c r="F26" s="7">
        <v>0</v>
      </c>
      <c r="G26" s="9" t="str">
        <f>IF(F26="","",LOOKUP(F26,{0;33;40;46;50;56;63;66;71;77;84},{"FF";"DD";"DC";"CD";"CC";"CB";"BC";"BB";"BA";"AB";"AA"}))</f>
        <v>FF</v>
      </c>
      <c r="H26" s="9">
        <f>VLOOKUP(G26,K3:L13,2)</f>
        <v>0</v>
      </c>
      <c r="I26" s="9" t="str">
        <f>VLOOKUP(G26,K3:O13,5)</f>
        <v>Tekrar</v>
      </c>
      <c r="J26" s="14"/>
      <c r="K26" s="46"/>
      <c r="L26" s="46"/>
      <c r="M26" s="46"/>
      <c r="N26" s="46"/>
      <c r="O26" s="46"/>
      <c r="P26" s="46"/>
      <c r="Q26" s="46"/>
    </row>
    <row r="27" spans="1:27" ht="15.75" customHeight="1" x14ac:dyDescent="0.25">
      <c r="A27" s="28"/>
      <c r="B27" s="29" t="s">
        <v>26</v>
      </c>
      <c r="C27" s="15">
        <f>SUM(C16:C26)</f>
        <v>0</v>
      </c>
      <c r="D27" s="30"/>
      <c r="E27" s="30"/>
      <c r="F27" s="34" t="s">
        <v>25</v>
      </c>
      <c r="G27" s="34"/>
      <c r="H27" s="15">
        <f>SUM(H16:H26)</f>
        <v>0</v>
      </c>
      <c r="I27" s="31"/>
      <c r="J27" s="14"/>
      <c r="K27" s="46"/>
      <c r="L27" s="46"/>
      <c r="M27" s="46"/>
      <c r="N27" s="46"/>
      <c r="O27" s="46"/>
      <c r="P27" s="46"/>
      <c r="Q27" s="46"/>
    </row>
    <row r="28" spans="1:27" ht="15.75" customHeight="1" x14ac:dyDescent="0.25">
      <c r="A28" s="35" t="s">
        <v>27</v>
      </c>
      <c r="B28" s="36"/>
      <c r="C28" s="36"/>
      <c r="D28" s="36"/>
      <c r="E28" s="37">
        <f>IFERROR(C27/H27,0)</f>
        <v>0</v>
      </c>
      <c r="F28" s="37"/>
      <c r="G28" s="37"/>
      <c r="H28" s="37"/>
      <c r="I28" s="38"/>
      <c r="J28" s="14"/>
      <c r="K28" s="46"/>
      <c r="L28" s="46"/>
      <c r="M28" s="46"/>
      <c r="N28" s="46"/>
      <c r="O28" s="46"/>
      <c r="P28" s="46"/>
      <c r="Q28" s="46"/>
    </row>
  </sheetData>
  <sheetProtection algorithmName="SHA-512" hashValue="UcKmNtvCE1JnRQD4X4GUohi0F4wmvdRFhb6800EDfIjjv0GGfobINfu23y2g3SjH4ntwO65GsrjiLvpv4rA2Uw==" saltValue="91R1QZyj5x+DQYxzY7bkhg==" spinCount="100000" sheet="1" objects="1" scenarios="1"/>
  <mergeCells count="17">
    <mergeCell ref="A13:D13"/>
    <mergeCell ref="E13:I13"/>
    <mergeCell ref="K1:O1"/>
    <mergeCell ref="P1:Q2"/>
    <mergeCell ref="M2:N2"/>
    <mergeCell ref="P9:Q13"/>
    <mergeCell ref="F12:G12"/>
    <mergeCell ref="K24:Q28"/>
    <mergeCell ref="F27:G27"/>
    <mergeCell ref="A28:D28"/>
    <mergeCell ref="E28:I28"/>
    <mergeCell ref="A14:I15"/>
    <mergeCell ref="K14:Q15"/>
    <mergeCell ref="K16:Q16"/>
    <mergeCell ref="K17:Q18"/>
    <mergeCell ref="K19:Q21"/>
    <mergeCell ref="K22:Q2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A28"/>
  <sheetViews>
    <sheetView tabSelected="1" topLeftCell="A7" zoomScaleNormal="100" workbookViewId="0">
      <selection activeCell="K24" sqref="K24:Q28"/>
    </sheetView>
  </sheetViews>
  <sheetFormatPr defaultColWidth="0" defaultRowHeight="10.5" customHeight="1" zeroHeight="1" x14ac:dyDescent="0.25"/>
  <cols>
    <col min="1" max="1" width="5" style="1" bestFit="1" customWidth="1"/>
    <col min="2" max="2" width="44.28515625" style="1" customWidth="1"/>
    <col min="3" max="3" width="6.5703125" style="1" bestFit="1" customWidth="1"/>
    <col min="4" max="4" width="8" style="1" customWidth="1"/>
    <col min="5" max="5" width="8.140625" style="1" customWidth="1"/>
    <col min="6" max="6" width="10" style="1" customWidth="1"/>
    <col min="7" max="7" width="5.85546875" style="1" bestFit="1" customWidth="1"/>
    <col min="8" max="8" width="9.5703125" style="1" customWidth="1"/>
    <col min="9" max="9" width="16.140625" style="1" customWidth="1"/>
    <col min="10" max="10" width="0.42578125" style="1" customWidth="1"/>
    <col min="11" max="11" width="5.28515625" style="1" customWidth="1"/>
    <col min="12" max="12" width="9.140625" style="1" bestFit="1" customWidth="1"/>
    <col min="13" max="13" width="5.85546875" style="1" customWidth="1"/>
    <col min="14" max="14" width="8.7109375" style="1" customWidth="1"/>
    <col min="15" max="15" width="14.42578125" style="1" bestFit="1" customWidth="1"/>
    <col min="16" max="16" width="22.85546875" style="1" customWidth="1"/>
    <col min="17" max="17" width="8.5703125" style="1" customWidth="1"/>
    <col min="18" max="16384" width="9.140625" style="1" hidden="1"/>
  </cols>
  <sheetData>
    <row r="1" spans="1:17" ht="30" customHeight="1" x14ac:dyDescent="0.25">
      <c r="A1" s="2" t="s">
        <v>17</v>
      </c>
      <c r="B1" s="2" t="s">
        <v>0</v>
      </c>
      <c r="C1" s="2" t="s">
        <v>1</v>
      </c>
      <c r="D1" s="2" t="s">
        <v>39</v>
      </c>
      <c r="E1" s="2" t="s">
        <v>18</v>
      </c>
      <c r="F1" s="2" t="s">
        <v>19</v>
      </c>
      <c r="G1" s="2" t="s">
        <v>20</v>
      </c>
      <c r="H1" s="2" t="s">
        <v>40</v>
      </c>
      <c r="I1" s="2" t="s">
        <v>13</v>
      </c>
      <c r="J1" s="14"/>
      <c r="K1" s="48" t="s">
        <v>21</v>
      </c>
      <c r="L1" s="49"/>
      <c r="M1" s="49"/>
      <c r="N1" s="49"/>
      <c r="O1" s="49"/>
      <c r="P1" s="52" t="s">
        <v>38</v>
      </c>
      <c r="Q1" s="53"/>
    </row>
    <row r="2" spans="1:17" ht="15.75" customHeight="1" x14ac:dyDescent="0.25">
      <c r="A2" s="4">
        <v>1</v>
      </c>
      <c r="B2" s="5"/>
      <c r="C2" s="4"/>
      <c r="D2" s="6"/>
      <c r="E2" s="6"/>
      <c r="F2" s="11">
        <f>(D2*0.3+E2*0.7)</f>
        <v>0</v>
      </c>
      <c r="G2" s="9" t="str">
        <f>IF(F2="","",LOOKUP(F2,{0;33;40;46;50;56;63;66;71;77;84},{"FF";"DD";"DC";"CD";"CC";"CB";"BC";"BB";"BA";"AB";"AA"}))</f>
        <v>FF</v>
      </c>
      <c r="H2" s="9">
        <f>VLOOKUP(G2,K3:L13,2)*C2</f>
        <v>0</v>
      </c>
      <c r="I2" s="9" t="str">
        <f>VLOOKUP(G2,K3:O13,5)</f>
        <v>Tekrar</v>
      </c>
      <c r="J2" s="14"/>
      <c r="K2" s="18" t="s">
        <v>22</v>
      </c>
      <c r="L2" s="19" t="s">
        <v>23</v>
      </c>
      <c r="M2" s="50" t="s">
        <v>24</v>
      </c>
      <c r="N2" s="50"/>
      <c r="O2" s="19" t="s">
        <v>13</v>
      </c>
      <c r="P2" s="54"/>
      <c r="Q2" s="55"/>
    </row>
    <row r="3" spans="1:17" ht="15.75" customHeight="1" x14ac:dyDescent="0.25">
      <c r="A3" s="4">
        <v>2</v>
      </c>
      <c r="B3" s="5"/>
      <c r="C3" s="4"/>
      <c r="D3" s="6"/>
      <c r="E3" s="6"/>
      <c r="F3" s="11">
        <f t="shared" ref="F3:F11" si="0">(D3*0.3+E3*0.7)</f>
        <v>0</v>
      </c>
      <c r="G3" s="9" t="str">
        <f>IF(F3="","",LOOKUP(F3,{0;33;40;46;50;56;63;66;71;77;84},{"FF";"DD";"DC";"CD";"CC";"CB";"BC";"BB";"BA";"AB";"AA"}))</f>
        <v>FF</v>
      </c>
      <c r="H3" s="9">
        <f>VLOOKUP(G3,K3:L13,2)*C3</f>
        <v>0</v>
      </c>
      <c r="I3" s="9" t="str">
        <f>VLOOKUP(G3,K3:O13,5)</f>
        <v>Tekrar</v>
      </c>
      <c r="J3" s="14"/>
      <c r="K3" s="20" t="s">
        <v>2</v>
      </c>
      <c r="L3" s="21">
        <v>4</v>
      </c>
      <c r="M3" s="22">
        <v>84</v>
      </c>
      <c r="N3" s="22">
        <v>100</v>
      </c>
      <c r="O3" s="20" t="s">
        <v>14</v>
      </c>
      <c r="P3" s="3" t="s">
        <v>32</v>
      </c>
      <c r="Q3" s="3"/>
    </row>
    <row r="4" spans="1:17" ht="15.75" customHeight="1" x14ac:dyDescent="0.25">
      <c r="A4" s="4">
        <v>3</v>
      </c>
      <c r="B4" s="5"/>
      <c r="C4" s="4"/>
      <c r="D4" s="6"/>
      <c r="E4" s="6"/>
      <c r="F4" s="11">
        <f t="shared" si="0"/>
        <v>0</v>
      </c>
      <c r="G4" s="9" t="str">
        <f>IF(F4="","",LOOKUP(F4,{0;33;40;46;50;56;63;66;71;77;84},{"FF";"DD";"DC";"CD";"CC";"CB";"BC";"BB";"BA";"AB";"AA"}))</f>
        <v>FF</v>
      </c>
      <c r="H4" s="9">
        <f>VLOOKUP(G4,K3:L13,2)*C4</f>
        <v>0</v>
      </c>
      <c r="I4" s="9" t="str">
        <f>VLOOKUP(G4,K3:O13,5)</f>
        <v>Tekrar</v>
      </c>
      <c r="J4" s="14"/>
      <c r="K4" s="23" t="s">
        <v>3</v>
      </c>
      <c r="L4" s="21">
        <v>3.7</v>
      </c>
      <c r="M4" s="24">
        <v>77</v>
      </c>
      <c r="N4" s="24">
        <v>83</v>
      </c>
      <c r="O4" s="20" t="s">
        <v>14</v>
      </c>
      <c r="P4" s="3" t="s">
        <v>33</v>
      </c>
      <c r="Q4" s="3"/>
    </row>
    <row r="5" spans="1:17" ht="15.75" customHeight="1" x14ac:dyDescent="0.25">
      <c r="A5" s="4">
        <v>4</v>
      </c>
      <c r="B5" s="5"/>
      <c r="C5" s="4"/>
      <c r="D5" s="6"/>
      <c r="E5" s="6"/>
      <c r="F5" s="11">
        <f t="shared" si="0"/>
        <v>0</v>
      </c>
      <c r="G5" s="9" t="str">
        <f>IF(F5="","",LOOKUP(F5,{0;33;40;46;50;56;63;66;71;77;84},{"FF";"DD";"DC";"CD";"CC";"CB";"BC";"BB";"BA";"AB";"AA"}))</f>
        <v>FF</v>
      </c>
      <c r="H5" s="9">
        <f>VLOOKUP(G5,K3:L13,2)*C5</f>
        <v>0</v>
      </c>
      <c r="I5" s="9" t="str">
        <f>VLOOKUP(G5,K3:O13,5)</f>
        <v>Tekrar</v>
      </c>
      <c r="J5" s="14"/>
      <c r="K5" s="20" t="s">
        <v>4</v>
      </c>
      <c r="L5" s="21">
        <v>3.3</v>
      </c>
      <c r="M5" s="22">
        <v>71</v>
      </c>
      <c r="N5" s="22">
        <v>76</v>
      </c>
      <c r="O5" s="20" t="s">
        <v>14</v>
      </c>
      <c r="P5" s="3" t="s">
        <v>41</v>
      </c>
      <c r="Q5" s="3"/>
    </row>
    <row r="6" spans="1:17" ht="15.75" customHeight="1" x14ac:dyDescent="0.25">
      <c r="A6" s="4">
        <v>5</v>
      </c>
      <c r="B6" s="5"/>
      <c r="C6" s="4"/>
      <c r="D6" s="6"/>
      <c r="E6" s="6"/>
      <c r="F6" s="11">
        <f t="shared" si="0"/>
        <v>0</v>
      </c>
      <c r="G6" s="9" t="str">
        <f>IF(F6="","",LOOKUP(F6,{0;33;40;46;50;56;63;66;71;77;84},{"FF";"DD";"DC";"CD";"CC";"CB";"BC";"BB";"BA";"AB";"AA"}))</f>
        <v>FF</v>
      </c>
      <c r="H6" s="9">
        <f>VLOOKUP(G6,K3:L13,2)*C6</f>
        <v>0</v>
      </c>
      <c r="I6" s="9" t="str">
        <f>VLOOKUP(G6,K3:O13,5)</f>
        <v>Tekrar</v>
      </c>
      <c r="J6" s="14"/>
      <c r="K6" s="20" t="s">
        <v>5</v>
      </c>
      <c r="L6" s="21">
        <v>3</v>
      </c>
      <c r="M6" s="22">
        <v>66</v>
      </c>
      <c r="N6" s="22">
        <v>70</v>
      </c>
      <c r="O6" s="20" t="s">
        <v>14</v>
      </c>
      <c r="P6" s="16" t="s">
        <v>34</v>
      </c>
      <c r="Q6" s="17">
        <f>Q3*5</f>
        <v>0</v>
      </c>
    </row>
    <row r="7" spans="1:17" ht="15.75" customHeight="1" x14ac:dyDescent="0.25">
      <c r="A7" s="4">
        <v>6</v>
      </c>
      <c r="B7" s="5"/>
      <c r="C7" s="4"/>
      <c r="D7" s="6"/>
      <c r="E7" s="6"/>
      <c r="F7" s="11">
        <f t="shared" si="0"/>
        <v>0</v>
      </c>
      <c r="G7" s="9" t="str">
        <f>IF(F7="","",LOOKUP(F7,{0;33;40;46;50;56;63;66;71;77;84},{"FF";"DD";"DC";"CD";"CC";"CB";"BC";"BB";"BA";"AB";"AA"}))</f>
        <v>FF</v>
      </c>
      <c r="H7" s="9">
        <f>VLOOKUP(G7,K3:L13,2)*C7</f>
        <v>0</v>
      </c>
      <c r="I7" s="9" t="str">
        <f>VLOOKUP(G7,K3:O13,5)</f>
        <v>Tekrar</v>
      </c>
      <c r="J7" s="14"/>
      <c r="K7" s="20" t="s">
        <v>6</v>
      </c>
      <c r="L7" s="21">
        <v>2.7</v>
      </c>
      <c r="M7" s="22">
        <v>61</v>
      </c>
      <c r="N7" s="22">
        <v>65</v>
      </c>
      <c r="O7" s="20" t="s">
        <v>14</v>
      </c>
      <c r="P7" s="16" t="s">
        <v>35</v>
      </c>
      <c r="Q7" s="17">
        <f>Q4*-1.25</f>
        <v>0</v>
      </c>
    </row>
    <row r="8" spans="1:17" ht="15.75" customHeight="1" x14ac:dyDescent="0.25">
      <c r="A8" s="4">
        <v>7</v>
      </c>
      <c r="B8" s="5"/>
      <c r="C8" s="4"/>
      <c r="D8" s="6"/>
      <c r="E8" s="6"/>
      <c r="F8" s="11">
        <f t="shared" si="0"/>
        <v>0</v>
      </c>
      <c r="G8" s="9" t="str">
        <f>IF(F8="","",LOOKUP(F8,{0;33;40;46;50;56;63;66;71;77;84},{"FF";"DD";"DC";"CD";"CC";"CB";"BC";"BB";"BA";"AB";"AA"}))</f>
        <v>FF</v>
      </c>
      <c r="H8" s="9">
        <f>VLOOKUP(G8,K3:L13,2)*C8</f>
        <v>0</v>
      </c>
      <c r="I8" s="9" t="str">
        <f>VLOOKUP(G8,K3:O13,5)</f>
        <v>Tekrar</v>
      </c>
      <c r="J8" s="14"/>
      <c r="K8" s="20" t="s">
        <v>7</v>
      </c>
      <c r="L8" s="21">
        <v>2.2999999999999998</v>
      </c>
      <c r="M8" s="22">
        <v>56</v>
      </c>
      <c r="N8" s="22">
        <v>60</v>
      </c>
      <c r="O8" s="20" t="s">
        <v>14</v>
      </c>
      <c r="P8" s="16" t="s">
        <v>37</v>
      </c>
      <c r="Q8" s="17">
        <f>SUM(Q6:Q7)</f>
        <v>0</v>
      </c>
    </row>
    <row r="9" spans="1:17" ht="15.75" customHeight="1" x14ac:dyDescent="0.25">
      <c r="A9" s="4">
        <v>8</v>
      </c>
      <c r="B9" s="5"/>
      <c r="C9" s="4"/>
      <c r="D9" s="6"/>
      <c r="E9" s="6"/>
      <c r="F9" s="11">
        <f t="shared" si="0"/>
        <v>0</v>
      </c>
      <c r="G9" s="9" t="str">
        <f>IF(F9="","",LOOKUP(F9,{0;33;40;46;50;56;63;66;71;77;84},{"FF";"DD";"DC";"CD";"CC";"CB";"BC";"BB";"BA";"AB";"AA"}))</f>
        <v>FF</v>
      </c>
      <c r="H9" s="9">
        <f>VLOOKUP(G9,K3:L13,2)*C9</f>
        <v>0</v>
      </c>
      <c r="I9" s="9" t="str">
        <f>VLOOKUP(G9,K3:O13,5)</f>
        <v>Tekrar</v>
      </c>
      <c r="J9" s="14"/>
      <c r="K9" s="20" t="s">
        <v>8</v>
      </c>
      <c r="L9" s="21">
        <v>2</v>
      </c>
      <c r="M9" s="22">
        <v>50</v>
      </c>
      <c r="N9" s="22">
        <v>55</v>
      </c>
      <c r="O9" s="20" t="s">
        <v>14</v>
      </c>
      <c r="P9" s="51" t="s">
        <v>36</v>
      </c>
      <c r="Q9" s="51"/>
    </row>
    <row r="10" spans="1:17" ht="15.75" customHeight="1" x14ac:dyDescent="0.25">
      <c r="A10" s="4">
        <v>9</v>
      </c>
      <c r="B10" s="5"/>
      <c r="C10" s="4"/>
      <c r="D10" s="6"/>
      <c r="E10" s="6"/>
      <c r="F10" s="11">
        <f t="shared" si="0"/>
        <v>0</v>
      </c>
      <c r="G10" s="9" t="str">
        <f>IF(F10="","",LOOKUP(F10,{0;33;40;46;50;56;63;66;71;77;84},{"FF";"DD";"DC";"CD";"CC";"CB";"BC";"BB";"BA";"AB";"AA"}))</f>
        <v>FF</v>
      </c>
      <c r="H10" s="9">
        <f>VLOOKUP(G10,K3:L13,2)*C10</f>
        <v>0</v>
      </c>
      <c r="I10" s="9" t="str">
        <f>VLOOKUP(G10,K3:O13,5)</f>
        <v>Tekrar</v>
      </c>
      <c r="J10" s="14"/>
      <c r="K10" s="20" t="s">
        <v>9</v>
      </c>
      <c r="L10" s="21">
        <v>1.7</v>
      </c>
      <c r="M10" s="22">
        <v>46</v>
      </c>
      <c r="N10" s="22">
        <v>49</v>
      </c>
      <c r="O10" s="20" t="s">
        <v>15</v>
      </c>
      <c r="P10" s="51"/>
      <c r="Q10" s="51"/>
    </row>
    <row r="11" spans="1:17" ht="15.75" customHeight="1" x14ac:dyDescent="0.25">
      <c r="A11" s="4">
        <v>10</v>
      </c>
      <c r="B11" s="5"/>
      <c r="C11" s="4"/>
      <c r="D11" s="6"/>
      <c r="E11" s="6"/>
      <c r="F11" s="11">
        <f t="shared" si="0"/>
        <v>0</v>
      </c>
      <c r="G11" s="9" t="str">
        <f>IF(F11="","",LOOKUP(F11,{0;33;40;46;50;56;63;66;71;77;84},{"FF";"DD";"DC";"CD";"CC";"CB";"BC";"BB";"BA";"AB";"AA"}))</f>
        <v>FF</v>
      </c>
      <c r="H11" s="9">
        <f>VLOOKUP(G11,K3:L13,2)*C11</f>
        <v>0</v>
      </c>
      <c r="I11" s="9" t="str">
        <f>VLOOKUP(G11,K3:O13,5)</f>
        <v>Tekrar</v>
      </c>
      <c r="J11" s="14"/>
      <c r="K11" s="20" t="s">
        <v>10</v>
      </c>
      <c r="L11" s="21">
        <v>1.3</v>
      </c>
      <c r="M11" s="22">
        <v>40</v>
      </c>
      <c r="N11" s="22">
        <v>45</v>
      </c>
      <c r="O11" s="20" t="s">
        <v>15</v>
      </c>
      <c r="P11" s="51"/>
      <c r="Q11" s="51"/>
    </row>
    <row r="12" spans="1:17" ht="15.75" customHeight="1" x14ac:dyDescent="0.25">
      <c r="A12" s="28"/>
      <c r="B12" s="29" t="s">
        <v>26</v>
      </c>
      <c r="C12" s="15">
        <f>SUM(C2:C11)</f>
        <v>0</v>
      </c>
      <c r="D12" s="30"/>
      <c r="E12" s="30"/>
      <c r="F12" s="34" t="s">
        <v>25</v>
      </c>
      <c r="G12" s="34"/>
      <c r="H12" s="15">
        <f>SUM(H1:H8)</f>
        <v>0</v>
      </c>
      <c r="I12" s="31"/>
      <c r="J12" s="14"/>
      <c r="K12" s="20" t="s">
        <v>11</v>
      </c>
      <c r="L12" s="21">
        <v>1</v>
      </c>
      <c r="M12" s="22">
        <v>33</v>
      </c>
      <c r="N12" s="22">
        <v>39</v>
      </c>
      <c r="O12" s="20" t="s">
        <v>15</v>
      </c>
      <c r="P12" s="51"/>
      <c r="Q12" s="51"/>
    </row>
    <row r="13" spans="1:17" ht="15.75" customHeight="1" x14ac:dyDescent="0.25">
      <c r="A13" s="35" t="s">
        <v>27</v>
      </c>
      <c r="B13" s="36"/>
      <c r="C13" s="36"/>
      <c r="D13" s="36"/>
      <c r="E13" s="37">
        <f>IFERROR(C12/H12,0)</f>
        <v>0</v>
      </c>
      <c r="F13" s="37"/>
      <c r="G13" s="37"/>
      <c r="H13" s="37"/>
      <c r="I13" s="38"/>
      <c r="J13" s="14"/>
      <c r="K13" s="25" t="s">
        <v>12</v>
      </c>
      <c r="L13" s="26">
        <v>0</v>
      </c>
      <c r="M13" s="27">
        <v>0</v>
      </c>
      <c r="N13" s="22">
        <v>32</v>
      </c>
      <c r="O13" s="20" t="s">
        <v>16</v>
      </c>
      <c r="P13" s="51"/>
      <c r="Q13" s="51"/>
    </row>
    <row r="14" spans="1:17" ht="15" customHeight="1" x14ac:dyDescent="0.25">
      <c r="A14" s="40" t="s">
        <v>42</v>
      </c>
      <c r="B14" s="41"/>
      <c r="C14" s="41"/>
      <c r="D14" s="41"/>
      <c r="E14" s="41"/>
      <c r="F14" s="41"/>
      <c r="G14" s="41"/>
      <c r="H14" s="41"/>
      <c r="I14" s="42"/>
      <c r="J14" s="14"/>
      <c r="K14" s="56" t="s">
        <v>43</v>
      </c>
      <c r="L14" s="56"/>
      <c r="M14" s="56"/>
      <c r="N14" s="56"/>
      <c r="O14" s="56"/>
      <c r="P14" s="56"/>
      <c r="Q14" s="56"/>
    </row>
    <row r="15" spans="1:17" ht="15" customHeight="1" x14ac:dyDescent="0.25">
      <c r="A15" s="43"/>
      <c r="B15" s="44"/>
      <c r="C15" s="44"/>
      <c r="D15" s="44"/>
      <c r="E15" s="44"/>
      <c r="F15" s="44"/>
      <c r="G15" s="44"/>
      <c r="H15" s="44"/>
      <c r="I15" s="45"/>
      <c r="J15" s="14"/>
      <c r="K15" s="56"/>
      <c r="L15" s="56"/>
      <c r="M15" s="56"/>
      <c r="N15" s="56"/>
      <c r="O15" s="56"/>
      <c r="P15" s="56"/>
      <c r="Q15" s="56"/>
    </row>
    <row r="16" spans="1:17" ht="33" customHeight="1" x14ac:dyDescent="0.25">
      <c r="A16" s="12" t="str">
        <f t="shared" ref="A16:I26" si="1">A1</f>
        <v>Sıra
No</v>
      </c>
      <c r="B16" s="12" t="str">
        <f t="shared" si="1"/>
        <v>Ders Adı</v>
      </c>
      <c r="C16" s="12" t="str">
        <f t="shared" si="1"/>
        <v>Kredi</v>
      </c>
      <c r="D16" s="12" t="str">
        <f t="shared" si="1"/>
        <v>Ara
Sınav</v>
      </c>
      <c r="E16" s="12" t="str">
        <f t="shared" si="1"/>
        <v>Dönem
Sonu</v>
      </c>
      <c r="F16" s="12" t="str">
        <f t="shared" si="1"/>
        <v>Başarı
Notu</v>
      </c>
      <c r="G16" s="12" t="str">
        <f t="shared" si="1"/>
        <v>Harf
Notu</v>
      </c>
      <c r="H16" s="12" t="str">
        <f t="shared" si="1"/>
        <v>Kredi
Değeri</v>
      </c>
      <c r="I16" s="12" t="str">
        <f t="shared" si="1"/>
        <v>Durum</v>
      </c>
      <c r="J16" s="14"/>
      <c r="K16" s="47" t="s">
        <v>28</v>
      </c>
      <c r="L16" s="47"/>
      <c r="M16" s="47"/>
      <c r="N16" s="47"/>
      <c r="O16" s="47"/>
      <c r="P16" s="47"/>
      <c r="Q16" s="47"/>
    </row>
    <row r="17" spans="1:27" ht="15.75" customHeight="1" x14ac:dyDescent="0.25">
      <c r="A17" s="9">
        <f t="shared" si="1"/>
        <v>1</v>
      </c>
      <c r="B17" s="8">
        <f t="shared" si="1"/>
        <v>0</v>
      </c>
      <c r="C17" s="9">
        <f t="shared" si="1"/>
        <v>0</v>
      </c>
      <c r="D17" s="10">
        <f t="shared" si="1"/>
        <v>0</v>
      </c>
      <c r="E17" s="10">
        <f>(F17-D17*0.3)/0.7</f>
        <v>0</v>
      </c>
      <c r="F17" s="7">
        <v>0</v>
      </c>
      <c r="G17" s="9" t="str">
        <f>IF(F17="","",LOOKUP(F17,{0;33;40;46;50;56;63;66;71;77;84},{"FF";"DD";"DC";"CD";"CC";"CB";"BC";"BB";"BA";"AB";"AA"}))</f>
        <v>FF</v>
      </c>
      <c r="H17" s="9">
        <f>VLOOKUP(G17,K3:L13,2)</f>
        <v>0</v>
      </c>
      <c r="I17" s="9" t="str">
        <f>VLOOKUP(G17,K3:O13,5)</f>
        <v>Tekrar</v>
      </c>
      <c r="J17" s="14"/>
      <c r="K17" s="32" t="s">
        <v>29</v>
      </c>
      <c r="L17" s="32"/>
      <c r="M17" s="32"/>
      <c r="N17" s="32"/>
      <c r="O17" s="32"/>
      <c r="P17" s="32"/>
      <c r="Q17" s="32"/>
    </row>
    <row r="18" spans="1:27" ht="15.75" customHeight="1" x14ac:dyDescent="0.25">
      <c r="A18" s="9">
        <f t="shared" si="1"/>
        <v>2</v>
      </c>
      <c r="B18" s="8">
        <f t="shared" si="1"/>
        <v>0</v>
      </c>
      <c r="C18" s="9">
        <f t="shared" si="1"/>
        <v>0</v>
      </c>
      <c r="D18" s="10">
        <f t="shared" si="1"/>
        <v>0</v>
      </c>
      <c r="E18" s="10">
        <f t="shared" ref="E18:E26" si="2">(F18-D18*0.3)/0.7</f>
        <v>0</v>
      </c>
      <c r="F18" s="7">
        <v>0</v>
      </c>
      <c r="G18" s="9" t="str">
        <f>IF(F18="","",LOOKUP(F18,{0;33;40;46;50;56;63;66;71;77;84},{"FF";"DD";"DC";"CD";"CC";"CB";"BC";"BB";"BA";"AB";"AA"}))</f>
        <v>FF</v>
      </c>
      <c r="H18" s="9">
        <f>VLOOKUP(G18,K3:L13,2)</f>
        <v>0</v>
      </c>
      <c r="I18" s="9" t="str">
        <f>VLOOKUP(G18,K3:O13,5)</f>
        <v>Tekrar</v>
      </c>
      <c r="J18" s="14"/>
      <c r="K18" s="32"/>
      <c r="L18" s="32"/>
      <c r="M18" s="32"/>
      <c r="N18" s="32"/>
      <c r="O18" s="32"/>
      <c r="P18" s="32"/>
      <c r="Q18" s="32"/>
    </row>
    <row r="19" spans="1:27" ht="15.75" customHeight="1" x14ac:dyDescent="0.25">
      <c r="A19" s="9">
        <f t="shared" si="1"/>
        <v>3</v>
      </c>
      <c r="B19" s="8">
        <f t="shared" si="1"/>
        <v>0</v>
      </c>
      <c r="C19" s="9">
        <f t="shared" si="1"/>
        <v>0</v>
      </c>
      <c r="D19" s="10">
        <f t="shared" si="1"/>
        <v>0</v>
      </c>
      <c r="E19" s="10">
        <f t="shared" si="2"/>
        <v>0</v>
      </c>
      <c r="F19" s="7">
        <v>0</v>
      </c>
      <c r="G19" s="9" t="str">
        <f>IF(F19="","",LOOKUP(F19,{0;33;40;46;50;56;63;66;71;77;84},{"FF";"DD";"DC";"CD";"CC";"CB";"BC";"BB";"BA";"AB";"AA"}))</f>
        <v>FF</v>
      </c>
      <c r="H19" s="9">
        <f>VLOOKUP(G19,K3:L13,2)</f>
        <v>0</v>
      </c>
      <c r="I19" s="9" t="str">
        <f>VLOOKUP(G19,K3:O13,5)</f>
        <v>Tekrar</v>
      </c>
      <c r="J19" s="14"/>
      <c r="K19" s="33" t="s">
        <v>30</v>
      </c>
      <c r="L19" s="33"/>
      <c r="M19" s="33"/>
      <c r="N19" s="33"/>
      <c r="O19" s="33"/>
      <c r="P19" s="33"/>
      <c r="Q19" s="33"/>
    </row>
    <row r="20" spans="1:27" ht="15.75" customHeight="1" x14ac:dyDescent="0.25">
      <c r="A20" s="9">
        <f t="shared" si="1"/>
        <v>4</v>
      </c>
      <c r="B20" s="8">
        <f t="shared" si="1"/>
        <v>0</v>
      </c>
      <c r="C20" s="9">
        <f t="shared" si="1"/>
        <v>0</v>
      </c>
      <c r="D20" s="10">
        <f t="shared" si="1"/>
        <v>0</v>
      </c>
      <c r="E20" s="10">
        <f t="shared" si="2"/>
        <v>0</v>
      </c>
      <c r="F20" s="7">
        <v>0</v>
      </c>
      <c r="G20" s="9" t="str">
        <f>IF(F20="","",LOOKUP(F20,{0;33;40;46;50;56;63;66;71;77;84},{"FF";"DD";"DC";"CD";"CC";"CB";"BC";"BB";"BA";"AB";"AA"}))</f>
        <v>FF</v>
      </c>
      <c r="H20" s="9">
        <f>VLOOKUP(G20,K3:L13,2)</f>
        <v>0</v>
      </c>
      <c r="I20" s="9" t="str">
        <f>VLOOKUP(G20,K3:O13,5)</f>
        <v>Tekrar</v>
      </c>
      <c r="J20" s="14"/>
      <c r="K20" s="33"/>
      <c r="L20" s="33"/>
      <c r="M20" s="33"/>
      <c r="N20" s="33"/>
      <c r="O20" s="33"/>
      <c r="P20" s="33"/>
      <c r="Q20" s="33"/>
    </row>
    <row r="21" spans="1:27" ht="15.75" customHeight="1" x14ac:dyDescent="0.25">
      <c r="A21" s="9">
        <f t="shared" si="1"/>
        <v>5</v>
      </c>
      <c r="B21" s="8">
        <f t="shared" si="1"/>
        <v>0</v>
      </c>
      <c r="C21" s="9">
        <f t="shared" si="1"/>
        <v>0</v>
      </c>
      <c r="D21" s="10">
        <f t="shared" si="1"/>
        <v>0</v>
      </c>
      <c r="E21" s="10">
        <f t="shared" si="2"/>
        <v>0</v>
      </c>
      <c r="F21" s="7">
        <v>0</v>
      </c>
      <c r="G21" s="9" t="str">
        <f>IF(F21="","",LOOKUP(F21,{0;33;40;46;50;56;63;66;71;77;84},{"FF";"DD";"DC";"CD";"CC";"CB";"BC";"BB";"BA";"AB";"AA"}))</f>
        <v>FF</v>
      </c>
      <c r="H21" s="9">
        <f>VLOOKUP(G21,K3:L13,2)</f>
        <v>0</v>
      </c>
      <c r="I21" s="9" t="str">
        <f>VLOOKUP(G21,K3:O13,5)</f>
        <v>Tekrar</v>
      </c>
      <c r="J21" s="14"/>
      <c r="K21" s="33"/>
      <c r="L21" s="33"/>
      <c r="M21" s="33"/>
      <c r="N21" s="33"/>
      <c r="O21" s="33"/>
      <c r="P21" s="33"/>
      <c r="Q21" s="33"/>
    </row>
    <row r="22" spans="1:27" ht="15.75" customHeight="1" x14ac:dyDescent="0.25">
      <c r="A22" s="9">
        <f t="shared" si="1"/>
        <v>6</v>
      </c>
      <c r="B22" s="8">
        <f t="shared" si="1"/>
        <v>0</v>
      </c>
      <c r="C22" s="9">
        <f t="shared" si="1"/>
        <v>0</v>
      </c>
      <c r="D22" s="10">
        <f t="shared" si="1"/>
        <v>0</v>
      </c>
      <c r="E22" s="10">
        <f t="shared" si="2"/>
        <v>0</v>
      </c>
      <c r="F22" s="7">
        <v>0</v>
      </c>
      <c r="G22" s="9" t="str">
        <f>IF(F22="","",LOOKUP(F22,{0;33;40;46;50;56;63;66;71;77;84},{"FF";"DD";"DC";"CD";"CC";"CB";"BC";"BB";"BA";"AB";"AA"}))</f>
        <v>FF</v>
      </c>
      <c r="H22" s="9">
        <f>VLOOKUP(G22,K3:L13,2)</f>
        <v>0</v>
      </c>
      <c r="I22" s="9" t="str">
        <f>VLOOKUP(G22,K3:O13,5)</f>
        <v>Tekrar</v>
      </c>
      <c r="J22" s="14"/>
      <c r="K22" s="39" t="s">
        <v>31</v>
      </c>
      <c r="L22" s="39"/>
      <c r="M22" s="39"/>
      <c r="N22" s="39"/>
      <c r="O22" s="39"/>
      <c r="P22" s="39"/>
      <c r="Q22" s="39"/>
    </row>
    <row r="23" spans="1:27" ht="15.75" customHeight="1" x14ac:dyDescent="0.25">
      <c r="A23" s="9">
        <f t="shared" si="1"/>
        <v>7</v>
      </c>
      <c r="B23" s="8">
        <f t="shared" si="1"/>
        <v>0</v>
      </c>
      <c r="C23" s="9">
        <f t="shared" si="1"/>
        <v>0</v>
      </c>
      <c r="D23" s="10">
        <f t="shared" si="1"/>
        <v>0</v>
      </c>
      <c r="E23" s="10">
        <f t="shared" si="2"/>
        <v>0</v>
      </c>
      <c r="F23" s="7">
        <v>0</v>
      </c>
      <c r="G23" s="9" t="str">
        <f>IF(F23="","",LOOKUP(F23,{0;33;40;46;50;56;63;66;71;77;84},{"FF";"DD";"DC";"CD";"CC";"CB";"BC";"BB";"BA";"AB";"AA"}))</f>
        <v>FF</v>
      </c>
      <c r="H23" s="9">
        <f t="shared" ref="H23" si="3">VLOOKUP(G23,K4:L14,2)</f>
        <v>0</v>
      </c>
      <c r="I23" s="9" t="str">
        <f>VLOOKUP(G23,K3:O13,5)</f>
        <v>Tekrar</v>
      </c>
      <c r="J23" s="14"/>
      <c r="K23" s="39"/>
      <c r="L23" s="39"/>
      <c r="M23" s="39"/>
      <c r="N23" s="39"/>
      <c r="O23" s="39"/>
      <c r="P23" s="39"/>
      <c r="Q23" s="39"/>
    </row>
    <row r="24" spans="1:27" ht="15.75" customHeight="1" x14ac:dyDescent="0.25">
      <c r="A24" s="9">
        <f t="shared" si="1"/>
        <v>8</v>
      </c>
      <c r="B24" s="8">
        <f t="shared" si="1"/>
        <v>0</v>
      </c>
      <c r="C24" s="9">
        <f t="shared" si="1"/>
        <v>0</v>
      </c>
      <c r="D24" s="10">
        <f t="shared" si="1"/>
        <v>0</v>
      </c>
      <c r="E24" s="10">
        <f t="shared" si="2"/>
        <v>0</v>
      </c>
      <c r="F24" s="7">
        <v>0</v>
      </c>
      <c r="G24" s="9" t="str">
        <f>IF(F24="","",LOOKUP(F24,{0;33;40;46;50;56;63;66;71;77;84},{"FF";"DD";"DC";"CD";"CC";"CB";"BC";"BB";"BA";"AB";"AA"}))</f>
        <v>FF</v>
      </c>
      <c r="H24" s="9">
        <f>VLOOKUP(G24,K3:L13,2)</f>
        <v>0</v>
      </c>
      <c r="I24" s="9" t="str">
        <f>VLOOKUP(G24,K3:O13,5)</f>
        <v>Tekrar</v>
      </c>
      <c r="J24" s="14"/>
      <c r="K24" s="46" t="s">
        <v>44</v>
      </c>
      <c r="L24" s="46"/>
      <c r="M24" s="46"/>
      <c r="N24" s="46"/>
      <c r="O24" s="46"/>
      <c r="P24" s="46"/>
      <c r="Q24" s="46"/>
    </row>
    <row r="25" spans="1:27" ht="15.75" customHeight="1" x14ac:dyDescent="0.25">
      <c r="A25" s="9">
        <f t="shared" si="1"/>
        <v>9</v>
      </c>
      <c r="B25" s="8">
        <f t="shared" si="1"/>
        <v>0</v>
      </c>
      <c r="C25" s="9">
        <f t="shared" si="1"/>
        <v>0</v>
      </c>
      <c r="D25" s="10">
        <f t="shared" si="1"/>
        <v>0</v>
      </c>
      <c r="E25" s="10">
        <f t="shared" si="2"/>
        <v>0</v>
      </c>
      <c r="F25" s="7">
        <v>0</v>
      </c>
      <c r="G25" s="9" t="str">
        <f>IF(F25="","",LOOKUP(F25,{0;33;40;46;50;56;63;66;71;77;84},{"FF";"DD";"DC";"CD";"CC";"CB";"BC";"BB";"BA";"AB";"AA"}))</f>
        <v>FF</v>
      </c>
      <c r="H25" s="9">
        <f>VLOOKUP(G25,K3:L13,2)</f>
        <v>0</v>
      </c>
      <c r="I25" s="9" t="str">
        <f>VLOOKUP(G25,K3:O13,5)</f>
        <v>Tekrar</v>
      </c>
      <c r="J25" s="14"/>
      <c r="K25" s="46"/>
      <c r="L25" s="46"/>
      <c r="M25" s="46"/>
      <c r="N25" s="46"/>
      <c r="O25" s="46"/>
      <c r="P25" s="46"/>
      <c r="Q25" s="46"/>
      <c r="R25" s="13"/>
      <c r="S25" s="13"/>
      <c r="T25" s="13"/>
      <c r="U25" s="13"/>
      <c r="V25" s="13"/>
      <c r="W25" s="13"/>
      <c r="X25" s="13"/>
      <c r="Y25" s="13"/>
      <c r="Z25" s="13"/>
      <c r="AA25" s="13"/>
    </row>
    <row r="26" spans="1:27" ht="15.75" customHeight="1" x14ac:dyDescent="0.25">
      <c r="A26" s="9">
        <f t="shared" si="1"/>
        <v>10</v>
      </c>
      <c r="B26" s="8">
        <f t="shared" si="1"/>
        <v>0</v>
      </c>
      <c r="C26" s="9">
        <f t="shared" si="1"/>
        <v>0</v>
      </c>
      <c r="D26" s="10">
        <f t="shared" si="1"/>
        <v>0</v>
      </c>
      <c r="E26" s="10">
        <f t="shared" si="2"/>
        <v>0</v>
      </c>
      <c r="F26" s="7">
        <v>0</v>
      </c>
      <c r="G26" s="9" t="str">
        <f>IF(F26="","",LOOKUP(F26,{0;33;40;46;50;56;63;66;71;77;84},{"FF";"DD";"DC";"CD";"CC";"CB";"BC";"BB";"BA";"AB";"AA"}))</f>
        <v>FF</v>
      </c>
      <c r="H26" s="9">
        <f>VLOOKUP(G26,K3:L13,2)</f>
        <v>0</v>
      </c>
      <c r="I26" s="9" t="str">
        <f>VLOOKUP(G26,K3:O13,5)</f>
        <v>Tekrar</v>
      </c>
      <c r="J26" s="14"/>
      <c r="K26" s="46"/>
      <c r="L26" s="46"/>
      <c r="M26" s="46"/>
      <c r="N26" s="46"/>
      <c r="O26" s="46"/>
      <c r="P26" s="46"/>
      <c r="Q26" s="46"/>
    </row>
    <row r="27" spans="1:27" ht="15.75" customHeight="1" x14ac:dyDescent="0.25">
      <c r="A27" s="28"/>
      <c r="B27" s="29" t="s">
        <v>26</v>
      </c>
      <c r="C27" s="15">
        <f>SUM(C16:C26)</f>
        <v>0</v>
      </c>
      <c r="D27" s="30"/>
      <c r="E27" s="30"/>
      <c r="F27" s="34" t="s">
        <v>25</v>
      </c>
      <c r="G27" s="34"/>
      <c r="H27" s="15">
        <f>SUM(H16:H26)</f>
        <v>0</v>
      </c>
      <c r="I27" s="31"/>
      <c r="J27" s="14"/>
      <c r="K27" s="46"/>
      <c r="L27" s="46"/>
      <c r="M27" s="46"/>
      <c r="N27" s="46"/>
      <c r="O27" s="46"/>
      <c r="P27" s="46"/>
      <c r="Q27" s="46"/>
    </row>
    <row r="28" spans="1:27" ht="15.75" customHeight="1" x14ac:dyDescent="0.25">
      <c r="A28" s="35" t="s">
        <v>27</v>
      </c>
      <c r="B28" s="36"/>
      <c r="C28" s="36"/>
      <c r="D28" s="36"/>
      <c r="E28" s="37">
        <f>IFERROR(C27/H27,0)</f>
        <v>0</v>
      </c>
      <c r="F28" s="37"/>
      <c r="G28" s="37"/>
      <c r="H28" s="37"/>
      <c r="I28" s="38"/>
      <c r="J28" s="14"/>
      <c r="K28" s="46"/>
      <c r="L28" s="46"/>
      <c r="M28" s="46"/>
      <c r="N28" s="46"/>
      <c r="O28" s="46"/>
      <c r="P28" s="46"/>
      <c r="Q28" s="46"/>
    </row>
  </sheetData>
  <sheetProtection algorithmName="SHA-512" hashValue="Zq/p0hK0hbU9dK8Zifs+jYFeEh4ULt9OxKAKwoNo20+ZI1PdYrsCqTlEs8QHf1aOTDbrBajmcGOjlgFPUNU/Eg==" saltValue="bpFh7ZeYy7REdalrrG/iYg==" spinCount="100000" sheet="1" objects="1" scenarios="1"/>
  <mergeCells count="17">
    <mergeCell ref="A13:D13"/>
    <mergeCell ref="E13:I13"/>
    <mergeCell ref="K1:O1"/>
    <mergeCell ref="P1:Q2"/>
    <mergeCell ref="M2:N2"/>
    <mergeCell ref="P9:Q13"/>
    <mergeCell ref="F12:G12"/>
    <mergeCell ref="K24:Q28"/>
    <mergeCell ref="F27:G27"/>
    <mergeCell ref="A28:D28"/>
    <mergeCell ref="E28:I28"/>
    <mergeCell ref="A14:I15"/>
    <mergeCell ref="K14:Q15"/>
    <mergeCell ref="K16:Q16"/>
    <mergeCell ref="K17:Q18"/>
    <mergeCell ref="K19:Q21"/>
    <mergeCell ref="K22:Q2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A28"/>
  <sheetViews>
    <sheetView tabSelected="1" zoomScaleNormal="100" workbookViewId="0">
      <selection activeCell="K24" sqref="K24:Q28"/>
    </sheetView>
  </sheetViews>
  <sheetFormatPr defaultColWidth="0" defaultRowHeight="10.5" customHeight="1" zeroHeight="1" x14ac:dyDescent="0.25"/>
  <cols>
    <col min="1" max="1" width="5" style="1" bestFit="1" customWidth="1"/>
    <col min="2" max="2" width="44.28515625" style="1" customWidth="1"/>
    <col min="3" max="3" width="6.5703125" style="1" bestFit="1" customWidth="1"/>
    <col min="4" max="4" width="8" style="1" customWidth="1"/>
    <col min="5" max="5" width="8.140625" style="1" customWidth="1"/>
    <col min="6" max="6" width="10" style="1" customWidth="1"/>
    <col min="7" max="7" width="5.85546875" style="1" bestFit="1" customWidth="1"/>
    <col min="8" max="8" width="9.5703125" style="1" customWidth="1"/>
    <col min="9" max="9" width="16.140625" style="1" customWidth="1"/>
    <col min="10" max="10" width="0.42578125" style="1" customWidth="1"/>
    <col min="11" max="11" width="5.28515625" style="1" customWidth="1"/>
    <col min="12" max="12" width="9.140625" style="1" bestFit="1" customWidth="1"/>
    <col min="13" max="13" width="5.85546875" style="1" customWidth="1"/>
    <col min="14" max="14" width="8.7109375" style="1" customWidth="1"/>
    <col min="15" max="15" width="14.42578125" style="1" bestFit="1" customWidth="1"/>
    <col min="16" max="16" width="22.85546875" style="1" customWidth="1"/>
    <col min="17" max="17" width="8.5703125" style="1" customWidth="1"/>
    <col min="18" max="16384" width="9.140625" style="1" hidden="1"/>
  </cols>
  <sheetData>
    <row r="1" spans="1:17" ht="30" customHeight="1" x14ac:dyDescent="0.25">
      <c r="A1" s="2" t="s">
        <v>17</v>
      </c>
      <c r="B1" s="2" t="s">
        <v>0</v>
      </c>
      <c r="C1" s="2" t="s">
        <v>1</v>
      </c>
      <c r="D1" s="2" t="s">
        <v>39</v>
      </c>
      <c r="E1" s="2" t="s">
        <v>18</v>
      </c>
      <c r="F1" s="2" t="s">
        <v>19</v>
      </c>
      <c r="G1" s="2" t="s">
        <v>20</v>
      </c>
      <c r="H1" s="2" t="s">
        <v>40</v>
      </c>
      <c r="I1" s="2" t="s">
        <v>13</v>
      </c>
      <c r="J1" s="14"/>
      <c r="K1" s="48" t="s">
        <v>21</v>
      </c>
      <c r="L1" s="49"/>
      <c r="M1" s="49"/>
      <c r="N1" s="49"/>
      <c r="O1" s="49"/>
      <c r="P1" s="52" t="s">
        <v>38</v>
      </c>
      <c r="Q1" s="53"/>
    </row>
    <row r="2" spans="1:17" ht="15.75" customHeight="1" x14ac:dyDescent="0.25">
      <c r="A2" s="4">
        <v>1</v>
      </c>
      <c r="B2" s="5"/>
      <c r="C2" s="4"/>
      <c r="D2" s="6"/>
      <c r="E2" s="6"/>
      <c r="F2" s="11">
        <f>(D2*0.3+E2*0.7)</f>
        <v>0</v>
      </c>
      <c r="G2" s="9" t="str">
        <f>IF(F2="","",LOOKUP(F2,{0;33;40;46;50;56;63;66;71;77;84},{"FF";"DD";"DC";"CD";"CC";"CB";"BC";"BB";"BA";"AB";"AA"}))</f>
        <v>FF</v>
      </c>
      <c r="H2" s="9">
        <f>VLOOKUP(G2,K3:L13,2)*C2</f>
        <v>0</v>
      </c>
      <c r="I2" s="9" t="str">
        <f>VLOOKUP(G2,K3:O13,5)</f>
        <v>Tekrar</v>
      </c>
      <c r="J2" s="14"/>
      <c r="K2" s="18" t="s">
        <v>22</v>
      </c>
      <c r="L2" s="19" t="s">
        <v>23</v>
      </c>
      <c r="M2" s="50" t="s">
        <v>24</v>
      </c>
      <c r="N2" s="50"/>
      <c r="O2" s="19" t="s">
        <v>13</v>
      </c>
      <c r="P2" s="54"/>
      <c r="Q2" s="55"/>
    </row>
    <row r="3" spans="1:17" ht="15.75" customHeight="1" x14ac:dyDescent="0.25">
      <c r="A3" s="4">
        <v>2</v>
      </c>
      <c r="B3" s="5"/>
      <c r="C3" s="4"/>
      <c r="D3" s="6"/>
      <c r="E3" s="6"/>
      <c r="F3" s="11">
        <f t="shared" ref="F3:F11" si="0">(D3*0.3+E3*0.7)</f>
        <v>0</v>
      </c>
      <c r="G3" s="9" t="str">
        <f>IF(F3="","",LOOKUP(F3,{0;33;40;46;50;56;63;66;71;77;84},{"FF";"DD";"DC";"CD";"CC";"CB";"BC";"BB";"BA";"AB";"AA"}))</f>
        <v>FF</v>
      </c>
      <c r="H3" s="9">
        <f>VLOOKUP(G3,K3:L13,2)*C3</f>
        <v>0</v>
      </c>
      <c r="I3" s="9" t="str">
        <f>VLOOKUP(G3,K3:O13,5)</f>
        <v>Tekrar</v>
      </c>
      <c r="J3" s="14"/>
      <c r="K3" s="20" t="s">
        <v>2</v>
      </c>
      <c r="L3" s="21">
        <v>4</v>
      </c>
      <c r="M3" s="22">
        <v>84</v>
      </c>
      <c r="N3" s="22">
        <v>100</v>
      </c>
      <c r="O3" s="20" t="s">
        <v>14</v>
      </c>
      <c r="P3" s="3" t="s">
        <v>32</v>
      </c>
      <c r="Q3" s="3"/>
    </row>
    <row r="4" spans="1:17" ht="15.75" customHeight="1" x14ac:dyDescent="0.25">
      <c r="A4" s="4">
        <v>3</v>
      </c>
      <c r="B4" s="5"/>
      <c r="C4" s="4"/>
      <c r="D4" s="6"/>
      <c r="E4" s="6"/>
      <c r="F4" s="11">
        <f t="shared" si="0"/>
        <v>0</v>
      </c>
      <c r="G4" s="9" t="str">
        <f>IF(F4="","",LOOKUP(F4,{0;33;40;46;50;56;63;66;71;77;84},{"FF";"DD";"DC";"CD";"CC";"CB";"BC";"BB";"BA";"AB";"AA"}))</f>
        <v>FF</v>
      </c>
      <c r="H4" s="9">
        <f>VLOOKUP(G4,K3:L13,2)*C4</f>
        <v>0</v>
      </c>
      <c r="I4" s="9" t="str">
        <f>VLOOKUP(G4,K3:O13,5)</f>
        <v>Tekrar</v>
      </c>
      <c r="J4" s="14"/>
      <c r="K4" s="23" t="s">
        <v>3</v>
      </c>
      <c r="L4" s="21">
        <v>3.7</v>
      </c>
      <c r="M4" s="24">
        <v>77</v>
      </c>
      <c r="N4" s="24">
        <v>83</v>
      </c>
      <c r="O4" s="20" t="s">
        <v>14</v>
      </c>
      <c r="P4" s="3" t="s">
        <v>33</v>
      </c>
      <c r="Q4" s="3"/>
    </row>
    <row r="5" spans="1:17" ht="15.75" customHeight="1" x14ac:dyDescent="0.25">
      <c r="A5" s="4">
        <v>4</v>
      </c>
      <c r="B5" s="5"/>
      <c r="C5" s="4"/>
      <c r="D5" s="6"/>
      <c r="E5" s="6"/>
      <c r="F5" s="11">
        <f t="shared" si="0"/>
        <v>0</v>
      </c>
      <c r="G5" s="9" t="str">
        <f>IF(F5="","",LOOKUP(F5,{0;33;40;46;50;56;63;66;71;77;84},{"FF";"DD";"DC";"CD";"CC";"CB";"BC";"BB";"BA";"AB";"AA"}))</f>
        <v>FF</v>
      </c>
      <c r="H5" s="9">
        <f>VLOOKUP(G5,K3:L13,2)*C5</f>
        <v>0</v>
      </c>
      <c r="I5" s="9" t="str">
        <f>VLOOKUP(G5,K3:O13,5)</f>
        <v>Tekrar</v>
      </c>
      <c r="J5" s="14"/>
      <c r="K5" s="20" t="s">
        <v>4</v>
      </c>
      <c r="L5" s="21">
        <v>3.3</v>
      </c>
      <c r="M5" s="22">
        <v>71</v>
      </c>
      <c r="N5" s="22">
        <v>76</v>
      </c>
      <c r="O5" s="20" t="s">
        <v>14</v>
      </c>
      <c r="P5" s="3" t="s">
        <v>41</v>
      </c>
      <c r="Q5" s="3"/>
    </row>
    <row r="6" spans="1:17" ht="15.75" customHeight="1" x14ac:dyDescent="0.25">
      <c r="A6" s="4">
        <v>5</v>
      </c>
      <c r="B6" s="5"/>
      <c r="C6" s="4"/>
      <c r="D6" s="6"/>
      <c r="E6" s="6"/>
      <c r="F6" s="11">
        <f t="shared" si="0"/>
        <v>0</v>
      </c>
      <c r="G6" s="9" t="str">
        <f>IF(F6="","",LOOKUP(F6,{0;33;40;46;50;56;63;66;71;77;84},{"FF";"DD";"DC";"CD";"CC";"CB";"BC";"BB";"BA";"AB";"AA"}))</f>
        <v>FF</v>
      </c>
      <c r="H6" s="9">
        <f>VLOOKUP(G6,K3:L13,2)*C6</f>
        <v>0</v>
      </c>
      <c r="I6" s="9" t="str">
        <f>VLOOKUP(G6,K3:O13,5)</f>
        <v>Tekrar</v>
      </c>
      <c r="J6" s="14"/>
      <c r="K6" s="20" t="s">
        <v>5</v>
      </c>
      <c r="L6" s="21">
        <v>3</v>
      </c>
      <c r="M6" s="22">
        <v>66</v>
      </c>
      <c r="N6" s="22">
        <v>70</v>
      </c>
      <c r="O6" s="20" t="s">
        <v>14</v>
      </c>
      <c r="P6" s="16" t="s">
        <v>34</v>
      </c>
      <c r="Q6" s="17">
        <f>Q3*5</f>
        <v>0</v>
      </c>
    </row>
    <row r="7" spans="1:17" ht="15.75" customHeight="1" x14ac:dyDescent="0.25">
      <c r="A7" s="4">
        <v>6</v>
      </c>
      <c r="B7" s="5"/>
      <c r="C7" s="4"/>
      <c r="D7" s="6"/>
      <c r="E7" s="6"/>
      <c r="F7" s="11">
        <f t="shared" si="0"/>
        <v>0</v>
      </c>
      <c r="G7" s="9" t="str">
        <f>IF(F7="","",LOOKUP(F7,{0;33;40;46;50;56;63;66;71;77;84},{"FF";"DD";"DC";"CD";"CC";"CB";"BC";"BB";"BA";"AB";"AA"}))</f>
        <v>FF</v>
      </c>
      <c r="H7" s="9">
        <f>VLOOKUP(G7,K3:L13,2)*C7</f>
        <v>0</v>
      </c>
      <c r="I7" s="9" t="str">
        <f>VLOOKUP(G7,K3:O13,5)</f>
        <v>Tekrar</v>
      </c>
      <c r="J7" s="14"/>
      <c r="K7" s="20" t="s">
        <v>6</v>
      </c>
      <c r="L7" s="21">
        <v>2.7</v>
      </c>
      <c r="M7" s="22">
        <v>61</v>
      </c>
      <c r="N7" s="22">
        <v>65</v>
      </c>
      <c r="O7" s="20" t="s">
        <v>14</v>
      </c>
      <c r="P7" s="16" t="s">
        <v>35</v>
      </c>
      <c r="Q7" s="17">
        <f>Q4*-1.25</f>
        <v>0</v>
      </c>
    </row>
    <row r="8" spans="1:17" ht="15.75" customHeight="1" x14ac:dyDescent="0.25">
      <c r="A8" s="4">
        <v>7</v>
      </c>
      <c r="B8" s="5"/>
      <c r="C8" s="4"/>
      <c r="D8" s="6"/>
      <c r="E8" s="6"/>
      <c r="F8" s="11">
        <f t="shared" si="0"/>
        <v>0</v>
      </c>
      <c r="G8" s="9" t="str">
        <f>IF(F8="","",LOOKUP(F8,{0;33;40;46;50;56;63;66;71;77;84},{"FF";"DD";"DC";"CD";"CC";"CB";"BC";"BB";"BA";"AB";"AA"}))</f>
        <v>FF</v>
      </c>
      <c r="H8" s="9">
        <f>VLOOKUP(G8,K3:L13,2)*C8</f>
        <v>0</v>
      </c>
      <c r="I8" s="9" t="str">
        <f>VLOOKUP(G8,K3:O13,5)</f>
        <v>Tekrar</v>
      </c>
      <c r="J8" s="14"/>
      <c r="K8" s="20" t="s">
        <v>7</v>
      </c>
      <c r="L8" s="21">
        <v>2.2999999999999998</v>
      </c>
      <c r="M8" s="22">
        <v>56</v>
      </c>
      <c r="N8" s="22">
        <v>60</v>
      </c>
      <c r="O8" s="20" t="s">
        <v>14</v>
      </c>
      <c r="P8" s="16" t="s">
        <v>37</v>
      </c>
      <c r="Q8" s="17">
        <f>SUM(Q6:Q7)</f>
        <v>0</v>
      </c>
    </row>
    <row r="9" spans="1:17" ht="15.75" customHeight="1" x14ac:dyDescent="0.25">
      <c r="A9" s="4">
        <v>8</v>
      </c>
      <c r="B9" s="5"/>
      <c r="C9" s="4"/>
      <c r="D9" s="6"/>
      <c r="E9" s="6"/>
      <c r="F9" s="11">
        <f t="shared" si="0"/>
        <v>0</v>
      </c>
      <c r="G9" s="9" t="str">
        <f>IF(F9="","",LOOKUP(F9,{0;33;40;46;50;56;63;66;71;77;84},{"FF";"DD";"DC";"CD";"CC";"CB";"BC";"BB";"BA";"AB";"AA"}))</f>
        <v>FF</v>
      </c>
      <c r="H9" s="9">
        <f>VLOOKUP(G9,K3:L13,2)*C9</f>
        <v>0</v>
      </c>
      <c r="I9" s="9" t="str">
        <f>VLOOKUP(G9,K3:O13,5)</f>
        <v>Tekrar</v>
      </c>
      <c r="J9" s="14"/>
      <c r="K9" s="20" t="s">
        <v>8</v>
      </c>
      <c r="L9" s="21">
        <v>2</v>
      </c>
      <c r="M9" s="22">
        <v>50</v>
      </c>
      <c r="N9" s="22">
        <v>55</v>
      </c>
      <c r="O9" s="20" t="s">
        <v>14</v>
      </c>
      <c r="P9" s="51" t="s">
        <v>36</v>
      </c>
      <c r="Q9" s="51"/>
    </row>
    <row r="10" spans="1:17" ht="15.75" customHeight="1" x14ac:dyDescent="0.25">
      <c r="A10" s="4">
        <v>9</v>
      </c>
      <c r="B10" s="5"/>
      <c r="C10" s="4"/>
      <c r="D10" s="6"/>
      <c r="E10" s="6"/>
      <c r="F10" s="11">
        <f t="shared" si="0"/>
        <v>0</v>
      </c>
      <c r="G10" s="9" t="str">
        <f>IF(F10="","",LOOKUP(F10,{0;33;40;46;50;56;63;66;71;77;84},{"FF";"DD";"DC";"CD";"CC";"CB";"BC";"BB";"BA";"AB";"AA"}))</f>
        <v>FF</v>
      </c>
      <c r="H10" s="9">
        <f>VLOOKUP(G10,K3:L13,2)*C10</f>
        <v>0</v>
      </c>
      <c r="I10" s="9" t="str">
        <f>VLOOKUP(G10,K3:O13,5)</f>
        <v>Tekrar</v>
      </c>
      <c r="J10" s="14"/>
      <c r="K10" s="20" t="s">
        <v>9</v>
      </c>
      <c r="L10" s="21">
        <v>1.7</v>
      </c>
      <c r="M10" s="22">
        <v>46</v>
      </c>
      <c r="N10" s="22">
        <v>49</v>
      </c>
      <c r="O10" s="20" t="s">
        <v>15</v>
      </c>
      <c r="P10" s="51"/>
      <c r="Q10" s="51"/>
    </row>
    <row r="11" spans="1:17" ht="15.75" customHeight="1" x14ac:dyDescent="0.25">
      <c r="A11" s="4">
        <v>10</v>
      </c>
      <c r="B11" s="5"/>
      <c r="C11" s="4"/>
      <c r="D11" s="6"/>
      <c r="E11" s="6"/>
      <c r="F11" s="11">
        <f t="shared" si="0"/>
        <v>0</v>
      </c>
      <c r="G11" s="9" t="str">
        <f>IF(F11="","",LOOKUP(F11,{0;33;40;46;50;56;63;66;71;77;84},{"FF";"DD";"DC";"CD";"CC";"CB";"BC";"BB";"BA";"AB";"AA"}))</f>
        <v>FF</v>
      </c>
      <c r="H11" s="9">
        <f>VLOOKUP(G11,K3:L13,2)*C11</f>
        <v>0</v>
      </c>
      <c r="I11" s="9" t="str">
        <f>VLOOKUP(G11,K3:O13,5)</f>
        <v>Tekrar</v>
      </c>
      <c r="J11" s="14"/>
      <c r="K11" s="20" t="s">
        <v>10</v>
      </c>
      <c r="L11" s="21">
        <v>1.3</v>
      </c>
      <c r="M11" s="22">
        <v>40</v>
      </c>
      <c r="N11" s="22">
        <v>45</v>
      </c>
      <c r="O11" s="20" t="s">
        <v>15</v>
      </c>
      <c r="P11" s="51"/>
      <c r="Q11" s="51"/>
    </row>
    <row r="12" spans="1:17" ht="15.75" customHeight="1" x14ac:dyDescent="0.25">
      <c r="A12" s="28"/>
      <c r="B12" s="29" t="s">
        <v>26</v>
      </c>
      <c r="C12" s="15">
        <f>SUM(C2:C11)</f>
        <v>0</v>
      </c>
      <c r="D12" s="30"/>
      <c r="E12" s="30"/>
      <c r="F12" s="34" t="s">
        <v>25</v>
      </c>
      <c r="G12" s="34"/>
      <c r="H12" s="15">
        <f>SUM(H1:H8)</f>
        <v>0</v>
      </c>
      <c r="I12" s="31"/>
      <c r="J12" s="14"/>
      <c r="K12" s="20" t="s">
        <v>11</v>
      </c>
      <c r="L12" s="21">
        <v>1</v>
      </c>
      <c r="M12" s="22">
        <v>33</v>
      </c>
      <c r="N12" s="22">
        <v>39</v>
      </c>
      <c r="O12" s="20" t="s">
        <v>15</v>
      </c>
      <c r="P12" s="51"/>
      <c r="Q12" s="51"/>
    </row>
    <row r="13" spans="1:17" ht="15.75" customHeight="1" x14ac:dyDescent="0.25">
      <c r="A13" s="35" t="s">
        <v>27</v>
      </c>
      <c r="B13" s="36"/>
      <c r="C13" s="36"/>
      <c r="D13" s="36"/>
      <c r="E13" s="37">
        <f>IFERROR(C12/H12,0)</f>
        <v>0</v>
      </c>
      <c r="F13" s="37"/>
      <c r="G13" s="37"/>
      <c r="H13" s="37"/>
      <c r="I13" s="38"/>
      <c r="J13" s="14"/>
      <c r="K13" s="25" t="s">
        <v>12</v>
      </c>
      <c r="L13" s="26">
        <v>0</v>
      </c>
      <c r="M13" s="27">
        <v>0</v>
      </c>
      <c r="N13" s="22">
        <v>32</v>
      </c>
      <c r="O13" s="20" t="s">
        <v>16</v>
      </c>
      <c r="P13" s="51"/>
      <c r="Q13" s="51"/>
    </row>
    <row r="14" spans="1:17" ht="15" customHeight="1" x14ac:dyDescent="0.25">
      <c r="A14" s="40" t="s">
        <v>42</v>
      </c>
      <c r="B14" s="41"/>
      <c r="C14" s="41"/>
      <c r="D14" s="41"/>
      <c r="E14" s="41"/>
      <c r="F14" s="41"/>
      <c r="G14" s="41"/>
      <c r="H14" s="41"/>
      <c r="I14" s="42"/>
      <c r="J14" s="14"/>
      <c r="K14" s="56" t="s">
        <v>43</v>
      </c>
      <c r="L14" s="56"/>
      <c r="M14" s="56"/>
      <c r="N14" s="56"/>
      <c r="O14" s="56"/>
      <c r="P14" s="56"/>
      <c r="Q14" s="56"/>
    </row>
    <row r="15" spans="1:17" ht="15" customHeight="1" x14ac:dyDescent="0.25">
      <c r="A15" s="43"/>
      <c r="B15" s="44"/>
      <c r="C15" s="44"/>
      <c r="D15" s="44"/>
      <c r="E15" s="44"/>
      <c r="F15" s="44"/>
      <c r="G15" s="44"/>
      <c r="H15" s="44"/>
      <c r="I15" s="45"/>
      <c r="J15" s="14"/>
      <c r="K15" s="56"/>
      <c r="L15" s="56"/>
      <c r="M15" s="56"/>
      <c r="N15" s="56"/>
      <c r="O15" s="56"/>
      <c r="P15" s="56"/>
      <c r="Q15" s="56"/>
    </row>
    <row r="16" spans="1:17" ht="33" customHeight="1" x14ac:dyDescent="0.25">
      <c r="A16" s="12" t="str">
        <f t="shared" ref="A16:I26" si="1">A1</f>
        <v>Sıra
No</v>
      </c>
      <c r="B16" s="12" t="str">
        <f t="shared" si="1"/>
        <v>Ders Adı</v>
      </c>
      <c r="C16" s="12" t="str">
        <f t="shared" si="1"/>
        <v>Kredi</v>
      </c>
      <c r="D16" s="12" t="str">
        <f t="shared" si="1"/>
        <v>Ara
Sınav</v>
      </c>
      <c r="E16" s="12" t="str">
        <f t="shared" si="1"/>
        <v>Dönem
Sonu</v>
      </c>
      <c r="F16" s="12" t="str">
        <f t="shared" si="1"/>
        <v>Başarı
Notu</v>
      </c>
      <c r="G16" s="12" t="str">
        <f t="shared" si="1"/>
        <v>Harf
Notu</v>
      </c>
      <c r="H16" s="12" t="str">
        <f t="shared" si="1"/>
        <v>Kredi
Değeri</v>
      </c>
      <c r="I16" s="12" t="str">
        <f t="shared" si="1"/>
        <v>Durum</v>
      </c>
      <c r="J16" s="14"/>
      <c r="K16" s="47" t="s">
        <v>28</v>
      </c>
      <c r="L16" s="47"/>
      <c r="M16" s="47"/>
      <c r="N16" s="47"/>
      <c r="O16" s="47"/>
      <c r="P16" s="47"/>
      <c r="Q16" s="47"/>
    </row>
    <row r="17" spans="1:27" ht="15.75" customHeight="1" x14ac:dyDescent="0.25">
      <c r="A17" s="9">
        <f t="shared" si="1"/>
        <v>1</v>
      </c>
      <c r="B17" s="8">
        <f t="shared" si="1"/>
        <v>0</v>
      </c>
      <c r="C17" s="9">
        <f t="shared" si="1"/>
        <v>0</v>
      </c>
      <c r="D17" s="10">
        <f t="shared" si="1"/>
        <v>0</v>
      </c>
      <c r="E17" s="10">
        <f>(F17-D17*0.3)/0.7</f>
        <v>0</v>
      </c>
      <c r="F17" s="7">
        <v>0</v>
      </c>
      <c r="G17" s="9" t="str">
        <f>IF(F17="","",LOOKUP(F17,{0;33;40;46;50;56;63;66;71;77;84},{"FF";"DD";"DC";"CD";"CC";"CB";"BC";"BB";"BA";"AB";"AA"}))</f>
        <v>FF</v>
      </c>
      <c r="H17" s="9">
        <f>VLOOKUP(G17,K3:L13,2)</f>
        <v>0</v>
      </c>
      <c r="I17" s="9" t="str">
        <f>VLOOKUP(G17,K3:O13,5)</f>
        <v>Tekrar</v>
      </c>
      <c r="J17" s="14"/>
      <c r="K17" s="32" t="s">
        <v>29</v>
      </c>
      <c r="L17" s="32"/>
      <c r="M17" s="32"/>
      <c r="N17" s="32"/>
      <c r="O17" s="32"/>
      <c r="P17" s="32"/>
      <c r="Q17" s="32"/>
    </row>
    <row r="18" spans="1:27" ht="15.75" customHeight="1" x14ac:dyDescent="0.25">
      <c r="A18" s="9">
        <f t="shared" si="1"/>
        <v>2</v>
      </c>
      <c r="B18" s="8">
        <f t="shared" si="1"/>
        <v>0</v>
      </c>
      <c r="C18" s="9">
        <f t="shared" si="1"/>
        <v>0</v>
      </c>
      <c r="D18" s="10">
        <f t="shared" si="1"/>
        <v>0</v>
      </c>
      <c r="E18" s="10">
        <f t="shared" ref="E18:E26" si="2">(F18-D18*0.3)/0.7</f>
        <v>0</v>
      </c>
      <c r="F18" s="7">
        <v>0</v>
      </c>
      <c r="G18" s="9" t="str">
        <f>IF(F18="","",LOOKUP(F18,{0;33;40;46;50;56;63;66;71;77;84},{"FF";"DD";"DC";"CD";"CC";"CB";"BC";"BB";"BA";"AB";"AA"}))</f>
        <v>FF</v>
      </c>
      <c r="H18" s="9">
        <f>VLOOKUP(G18,K3:L13,2)</f>
        <v>0</v>
      </c>
      <c r="I18" s="9" t="str">
        <f>VLOOKUP(G18,K3:O13,5)</f>
        <v>Tekrar</v>
      </c>
      <c r="J18" s="14"/>
      <c r="K18" s="32"/>
      <c r="L18" s="32"/>
      <c r="M18" s="32"/>
      <c r="N18" s="32"/>
      <c r="O18" s="32"/>
      <c r="P18" s="32"/>
      <c r="Q18" s="32"/>
    </row>
    <row r="19" spans="1:27" ht="15.75" customHeight="1" x14ac:dyDescent="0.25">
      <c r="A19" s="9">
        <f t="shared" si="1"/>
        <v>3</v>
      </c>
      <c r="B19" s="8">
        <f t="shared" si="1"/>
        <v>0</v>
      </c>
      <c r="C19" s="9">
        <f t="shared" si="1"/>
        <v>0</v>
      </c>
      <c r="D19" s="10">
        <f t="shared" si="1"/>
        <v>0</v>
      </c>
      <c r="E19" s="10">
        <f t="shared" si="2"/>
        <v>0</v>
      </c>
      <c r="F19" s="7">
        <v>0</v>
      </c>
      <c r="G19" s="9" t="str">
        <f>IF(F19="","",LOOKUP(F19,{0;33;40;46;50;56;63;66;71;77;84},{"FF";"DD";"DC";"CD";"CC";"CB";"BC";"BB";"BA";"AB";"AA"}))</f>
        <v>FF</v>
      </c>
      <c r="H19" s="9">
        <f>VLOOKUP(G19,K3:L13,2)</f>
        <v>0</v>
      </c>
      <c r="I19" s="9" t="str">
        <f>VLOOKUP(G19,K3:O13,5)</f>
        <v>Tekrar</v>
      </c>
      <c r="J19" s="14"/>
      <c r="K19" s="33" t="s">
        <v>30</v>
      </c>
      <c r="L19" s="33"/>
      <c r="M19" s="33"/>
      <c r="N19" s="33"/>
      <c r="O19" s="33"/>
      <c r="P19" s="33"/>
      <c r="Q19" s="33"/>
    </row>
    <row r="20" spans="1:27" ht="15.75" customHeight="1" x14ac:dyDescent="0.25">
      <c r="A20" s="9">
        <f t="shared" si="1"/>
        <v>4</v>
      </c>
      <c r="B20" s="8">
        <f t="shared" si="1"/>
        <v>0</v>
      </c>
      <c r="C20" s="9">
        <f t="shared" si="1"/>
        <v>0</v>
      </c>
      <c r="D20" s="10">
        <f t="shared" si="1"/>
        <v>0</v>
      </c>
      <c r="E20" s="10">
        <f t="shared" si="2"/>
        <v>0</v>
      </c>
      <c r="F20" s="7">
        <v>0</v>
      </c>
      <c r="G20" s="9" t="str">
        <f>IF(F20="","",LOOKUP(F20,{0;33;40;46;50;56;63;66;71;77;84},{"FF";"DD";"DC";"CD";"CC";"CB";"BC";"BB";"BA";"AB";"AA"}))</f>
        <v>FF</v>
      </c>
      <c r="H20" s="9">
        <f>VLOOKUP(G20,K3:L13,2)</f>
        <v>0</v>
      </c>
      <c r="I20" s="9" t="str">
        <f>VLOOKUP(G20,K3:O13,5)</f>
        <v>Tekrar</v>
      </c>
      <c r="J20" s="14"/>
      <c r="K20" s="33"/>
      <c r="L20" s="33"/>
      <c r="M20" s="33"/>
      <c r="N20" s="33"/>
      <c r="O20" s="33"/>
      <c r="P20" s="33"/>
      <c r="Q20" s="33"/>
    </row>
    <row r="21" spans="1:27" ht="15.75" customHeight="1" x14ac:dyDescent="0.25">
      <c r="A21" s="9">
        <f t="shared" si="1"/>
        <v>5</v>
      </c>
      <c r="B21" s="8">
        <f t="shared" si="1"/>
        <v>0</v>
      </c>
      <c r="C21" s="9">
        <f t="shared" si="1"/>
        <v>0</v>
      </c>
      <c r="D21" s="10">
        <f t="shared" si="1"/>
        <v>0</v>
      </c>
      <c r="E21" s="10">
        <f t="shared" si="2"/>
        <v>0</v>
      </c>
      <c r="F21" s="7">
        <v>0</v>
      </c>
      <c r="G21" s="9" t="str">
        <f>IF(F21="","",LOOKUP(F21,{0;33;40;46;50;56;63;66;71;77;84},{"FF";"DD";"DC";"CD";"CC";"CB";"BC";"BB";"BA";"AB";"AA"}))</f>
        <v>FF</v>
      </c>
      <c r="H21" s="9">
        <f>VLOOKUP(G21,K3:L13,2)</f>
        <v>0</v>
      </c>
      <c r="I21" s="9" t="str">
        <f>VLOOKUP(G21,K3:O13,5)</f>
        <v>Tekrar</v>
      </c>
      <c r="J21" s="14"/>
      <c r="K21" s="33"/>
      <c r="L21" s="33"/>
      <c r="M21" s="33"/>
      <c r="N21" s="33"/>
      <c r="O21" s="33"/>
      <c r="P21" s="33"/>
      <c r="Q21" s="33"/>
    </row>
    <row r="22" spans="1:27" ht="15.75" customHeight="1" x14ac:dyDescent="0.25">
      <c r="A22" s="9">
        <f t="shared" si="1"/>
        <v>6</v>
      </c>
      <c r="B22" s="8">
        <f t="shared" si="1"/>
        <v>0</v>
      </c>
      <c r="C22" s="9">
        <f t="shared" si="1"/>
        <v>0</v>
      </c>
      <c r="D22" s="10">
        <f t="shared" si="1"/>
        <v>0</v>
      </c>
      <c r="E22" s="10">
        <f t="shared" si="2"/>
        <v>0</v>
      </c>
      <c r="F22" s="7">
        <v>0</v>
      </c>
      <c r="G22" s="9" t="str">
        <f>IF(F22="","",LOOKUP(F22,{0;33;40;46;50;56;63;66;71;77;84},{"FF";"DD";"DC";"CD";"CC";"CB";"BC";"BB";"BA";"AB";"AA"}))</f>
        <v>FF</v>
      </c>
      <c r="H22" s="9">
        <f>VLOOKUP(G22,K3:L13,2)</f>
        <v>0</v>
      </c>
      <c r="I22" s="9" t="str">
        <f>VLOOKUP(G22,K3:O13,5)</f>
        <v>Tekrar</v>
      </c>
      <c r="J22" s="14"/>
      <c r="K22" s="39" t="s">
        <v>31</v>
      </c>
      <c r="L22" s="39"/>
      <c r="M22" s="39"/>
      <c r="N22" s="39"/>
      <c r="O22" s="39"/>
      <c r="P22" s="39"/>
      <c r="Q22" s="39"/>
    </row>
    <row r="23" spans="1:27" ht="15.75" customHeight="1" x14ac:dyDescent="0.25">
      <c r="A23" s="9">
        <f t="shared" si="1"/>
        <v>7</v>
      </c>
      <c r="B23" s="8">
        <f t="shared" si="1"/>
        <v>0</v>
      </c>
      <c r="C23" s="9">
        <f t="shared" si="1"/>
        <v>0</v>
      </c>
      <c r="D23" s="10">
        <f t="shared" si="1"/>
        <v>0</v>
      </c>
      <c r="E23" s="10">
        <f t="shared" si="2"/>
        <v>0</v>
      </c>
      <c r="F23" s="7">
        <v>0</v>
      </c>
      <c r="G23" s="9" t="str">
        <f>IF(F23="","",LOOKUP(F23,{0;33;40;46;50;56;63;66;71;77;84},{"FF";"DD";"DC";"CD";"CC";"CB";"BC";"BB";"BA";"AB";"AA"}))</f>
        <v>FF</v>
      </c>
      <c r="H23" s="9">
        <f t="shared" ref="H23" si="3">VLOOKUP(G23,K4:L14,2)</f>
        <v>0</v>
      </c>
      <c r="I23" s="9" t="str">
        <f>VLOOKUP(G23,K3:O13,5)</f>
        <v>Tekrar</v>
      </c>
      <c r="J23" s="14"/>
      <c r="K23" s="39"/>
      <c r="L23" s="39"/>
      <c r="M23" s="39"/>
      <c r="N23" s="39"/>
      <c r="O23" s="39"/>
      <c r="P23" s="39"/>
      <c r="Q23" s="39"/>
    </row>
    <row r="24" spans="1:27" ht="15.75" customHeight="1" x14ac:dyDescent="0.25">
      <c r="A24" s="9">
        <f t="shared" si="1"/>
        <v>8</v>
      </c>
      <c r="B24" s="8">
        <f t="shared" si="1"/>
        <v>0</v>
      </c>
      <c r="C24" s="9">
        <f t="shared" si="1"/>
        <v>0</v>
      </c>
      <c r="D24" s="10">
        <f t="shared" si="1"/>
        <v>0</v>
      </c>
      <c r="E24" s="10">
        <f t="shared" si="2"/>
        <v>0</v>
      </c>
      <c r="F24" s="7">
        <v>0</v>
      </c>
      <c r="G24" s="9" t="str">
        <f>IF(F24="","",LOOKUP(F24,{0;33;40;46;50;56;63;66;71;77;84},{"FF";"DD";"DC";"CD";"CC";"CB";"BC";"BB";"BA";"AB";"AA"}))</f>
        <v>FF</v>
      </c>
      <c r="H24" s="9">
        <f>VLOOKUP(G24,K3:L13,2)</f>
        <v>0</v>
      </c>
      <c r="I24" s="9" t="str">
        <f>VLOOKUP(G24,K3:O13,5)</f>
        <v>Tekrar</v>
      </c>
      <c r="J24" s="14"/>
      <c r="K24" s="46" t="s">
        <v>44</v>
      </c>
      <c r="L24" s="46"/>
      <c r="M24" s="46"/>
      <c r="N24" s="46"/>
      <c r="O24" s="46"/>
      <c r="P24" s="46"/>
      <c r="Q24" s="46"/>
    </row>
    <row r="25" spans="1:27" ht="15.75" customHeight="1" x14ac:dyDescent="0.25">
      <c r="A25" s="9">
        <f t="shared" si="1"/>
        <v>9</v>
      </c>
      <c r="B25" s="8">
        <f t="shared" si="1"/>
        <v>0</v>
      </c>
      <c r="C25" s="9">
        <f t="shared" si="1"/>
        <v>0</v>
      </c>
      <c r="D25" s="10">
        <f t="shared" si="1"/>
        <v>0</v>
      </c>
      <c r="E25" s="10">
        <f t="shared" si="2"/>
        <v>0</v>
      </c>
      <c r="F25" s="7">
        <v>0</v>
      </c>
      <c r="G25" s="9" t="str">
        <f>IF(F25="","",LOOKUP(F25,{0;33;40;46;50;56;63;66;71;77;84},{"FF";"DD";"DC";"CD";"CC";"CB";"BC";"BB";"BA";"AB";"AA"}))</f>
        <v>FF</v>
      </c>
      <c r="H25" s="9">
        <f>VLOOKUP(G25,K3:L13,2)</f>
        <v>0</v>
      </c>
      <c r="I25" s="9" t="str">
        <f>VLOOKUP(G25,K3:O13,5)</f>
        <v>Tekrar</v>
      </c>
      <c r="J25" s="14"/>
      <c r="K25" s="46"/>
      <c r="L25" s="46"/>
      <c r="M25" s="46"/>
      <c r="N25" s="46"/>
      <c r="O25" s="46"/>
      <c r="P25" s="46"/>
      <c r="Q25" s="46"/>
      <c r="R25" s="13"/>
      <c r="S25" s="13"/>
      <c r="T25" s="13"/>
      <c r="U25" s="13"/>
      <c r="V25" s="13"/>
      <c r="W25" s="13"/>
      <c r="X25" s="13"/>
      <c r="Y25" s="13"/>
      <c r="Z25" s="13"/>
      <c r="AA25" s="13"/>
    </row>
    <row r="26" spans="1:27" ht="15.75" customHeight="1" x14ac:dyDescent="0.25">
      <c r="A26" s="9">
        <f t="shared" si="1"/>
        <v>10</v>
      </c>
      <c r="B26" s="8">
        <f t="shared" si="1"/>
        <v>0</v>
      </c>
      <c r="C26" s="9">
        <f t="shared" si="1"/>
        <v>0</v>
      </c>
      <c r="D26" s="10">
        <f t="shared" si="1"/>
        <v>0</v>
      </c>
      <c r="E26" s="10">
        <f t="shared" si="2"/>
        <v>0</v>
      </c>
      <c r="F26" s="7">
        <v>0</v>
      </c>
      <c r="G26" s="9" t="str">
        <f>IF(F26="","",LOOKUP(F26,{0;33;40;46;50;56;63;66;71;77;84},{"FF";"DD";"DC";"CD";"CC";"CB";"BC";"BB";"BA";"AB";"AA"}))</f>
        <v>FF</v>
      </c>
      <c r="H26" s="9">
        <f>VLOOKUP(G26,K3:L13,2)</f>
        <v>0</v>
      </c>
      <c r="I26" s="9" t="str">
        <f>VLOOKUP(G26,K3:O13,5)</f>
        <v>Tekrar</v>
      </c>
      <c r="J26" s="14"/>
      <c r="K26" s="46"/>
      <c r="L26" s="46"/>
      <c r="M26" s="46"/>
      <c r="N26" s="46"/>
      <c r="O26" s="46"/>
      <c r="P26" s="46"/>
      <c r="Q26" s="46"/>
    </row>
    <row r="27" spans="1:27" ht="15.75" customHeight="1" x14ac:dyDescent="0.25">
      <c r="A27" s="28"/>
      <c r="B27" s="29" t="s">
        <v>26</v>
      </c>
      <c r="C27" s="15">
        <f>SUM(C16:C26)</f>
        <v>0</v>
      </c>
      <c r="D27" s="30"/>
      <c r="E27" s="30"/>
      <c r="F27" s="34" t="s">
        <v>25</v>
      </c>
      <c r="G27" s="34"/>
      <c r="H27" s="15">
        <f>SUM(H16:H26)</f>
        <v>0</v>
      </c>
      <c r="I27" s="31"/>
      <c r="J27" s="14"/>
      <c r="K27" s="46"/>
      <c r="L27" s="46"/>
      <c r="M27" s="46"/>
      <c r="N27" s="46"/>
      <c r="O27" s="46"/>
      <c r="P27" s="46"/>
      <c r="Q27" s="46"/>
    </row>
    <row r="28" spans="1:27" ht="15.75" customHeight="1" x14ac:dyDescent="0.25">
      <c r="A28" s="35" t="s">
        <v>27</v>
      </c>
      <c r="B28" s="36"/>
      <c r="C28" s="36"/>
      <c r="D28" s="36"/>
      <c r="E28" s="37">
        <f>IFERROR(C27/H27,0)</f>
        <v>0</v>
      </c>
      <c r="F28" s="37"/>
      <c r="G28" s="37"/>
      <c r="H28" s="37"/>
      <c r="I28" s="38"/>
      <c r="J28" s="14"/>
      <c r="K28" s="46"/>
      <c r="L28" s="46"/>
      <c r="M28" s="46"/>
      <c r="N28" s="46"/>
      <c r="O28" s="46"/>
      <c r="P28" s="46"/>
      <c r="Q28" s="46"/>
    </row>
  </sheetData>
  <sheetProtection algorithmName="SHA-512" hashValue="OgM7KgAK3s7sXkXTWt+hEGu/7PL4VWBsA49r7QhZqtcbInhDn1E93JFaRRvT4zev8a2tcb30qKrHFhYA8NpKGA==" saltValue="P7NjFKkMHIJSA3X4ZKpLvg==" spinCount="100000" sheet="1" objects="1" scenarios="1"/>
  <mergeCells count="17">
    <mergeCell ref="A13:D13"/>
    <mergeCell ref="E13:I13"/>
    <mergeCell ref="K1:O1"/>
    <mergeCell ref="P1:Q2"/>
    <mergeCell ref="M2:N2"/>
    <mergeCell ref="P9:Q13"/>
    <mergeCell ref="F12:G12"/>
    <mergeCell ref="K24:Q28"/>
    <mergeCell ref="F27:G27"/>
    <mergeCell ref="A28:D28"/>
    <mergeCell ref="E28:I28"/>
    <mergeCell ref="A14:I15"/>
    <mergeCell ref="K14:Q15"/>
    <mergeCell ref="K16:Q16"/>
    <mergeCell ref="K17:Q18"/>
    <mergeCell ref="K19:Q21"/>
    <mergeCell ref="K22:Q2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A28"/>
  <sheetViews>
    <sheetView tabSelected="1" zoomScaleNormal="100" workbookViewId="0">
      <selection activeCell="K24" sqref="K24:Q28"/>
    </sheetView>
  </sheetViews>
  <sheetFormatPr defaultColWidth="0" defaultRowHeight="10.5" customHeight="1" zeroHeight="1" x14ac:dyDescent="0.25"/>
  <cols>
    <col min="1" max="1" width="5" style="1" bestFit="1" customWidth="1"/>
    <col min="2" max="2" width="44.28515625" style="1" customWidth="1"/>
    <col min="3" max="3" width="6.5703125" style="1" bestFit="1" customWidth="1"/>
    <col min="4" max="4" width="8" style="1" customWidth="1"/>
    <col min="5" max="5" width="8.140625" style="1" customWidth="1"/>
    <col min="6" max="6" width="10" style="1" customWidth="1"/>
    <col min="7" max="7" width="5.85546875" style="1" bestFit="1" customWidth="1"/>
    <col min="8" max="8" width="9.5703125" style="1" customWidth="1"/>
    <col min="9" max="9" width="16.140625" style="1" customWidth="1"/>
    <col min="10" max="10" width="0.42578125" style="1" customWidth="1"/>
    <col min="11" max="11" width="5.28515625" style="1" customWidth="1"/>
    <col min="12" max="12" width="9.140625" style="1" bestFit="1" customWidth="1"/>
    <col min="13" max="13" width="5.85546875" style="1" customWidth="1"/>
    <col min="14" max="14" width="8.7109375" style="1" customWidth="1"/>
    <col min="15" max="15" width="14.42578125" style="1" bestFit="1" customWidth="1"/>
    <col min="16" max="16" width="22.85546875" style="1" customWidth="1"/>
    <col min="17" max="17" width="8.5703125" style="1" customWidth="1"/>
    <col min="18" max="16384" width="9.140625" style="1" hidden="1"/>
  </cols>
  <sheetData>
    <row r="1" spans="1:17" ht="30" customHeight="1" x14ac:dyDescent="0.25">
      <c r="A1" s="2" t="s">
        <v>17</v>
      </c>
      <c r="B1" s="2" t="s">
        <v>0</v>
      </c>
      <c r="C1" s="2" t="s">
        <v>1</v>
      </c>
      <c r="D1" s="2" t="s">
        <v>39</v>
      </c>
      <c r="E1" s="2" t="s">
        <v>18</v>
      </c>
      <c r="F1" s="2" t="s">
        <v>19</v>
      </c>
      <c r="G1" s="2" t="s">
        <v>20</v>
      </c>
      <c r="H1" s="2" t="s">
        <v>40</v>
      </c>
      <c r="I1" s="2" t="s">
        <v>13</v>
      </c>
      <c r="J1" s="14"/>
      <c r="K1" s="48" t="s">
        <v>21</v>
      </c>
      <c r="L1" s="49"/>
      <c r="M1" s="49"/>
      <c r="N1" s="49"/>
      <c r="O1" s="49"/>
      <c r="P1" s="52" t="s">
        <v>38</v>
      </c>
      <c r="Q1" s="53"/>
    </row>
    <row r="2" spans="1:17" ht="15.75" customHeight="1" x14ac:dyDescent="0.25">
      <c r="A2" s="4">
        <v>1</v>
      </c>
      <c r="B2" s="5"/>
      <c r="C2" s="4"/>
      <c r="D2" s="6"/>
      <c r="E2" s="6"/>
      <c r="F2" s="11">
        <f>(D2*0.3+E2*0.7)</f>
        <v>0</v>
      </c>
      <c r="G2" s="9" t="str">
        <f>IF(F2="","",LOOKUP(F2,{0;33;40;46;50;56;63;66;71;77;84},{"FF";"DD";"DC";"CD";"CC";"CB";"BC";"BB";"BA";"AB";"AA"}))</f>
        <v>FF</v>
      </c>
      <c r="H2" s="9">
        <f>VLOOKUP(G2,K3:L13,2)*C2</f>
        <v>0</v>
      </c>
      <c r="I2" s="9" t="str">
        <f>VLOOKUP(G2,K3:O13,5)</f>
        <v>Tekrar</v>
      </c>
      <c r="J2" s="14"/>
      <c r="K2" s="18" t="s">
        <v>22</v>
      </c>
      <c r="L2" s="19" t="s">
        <v>23</v>
      </c>
      <c r="M2" s="50" t="s">
        <v>24</v>
      </c>
      <c r="N2" s="50"/>
      <c r="O2" s="19" t="s">
        <v>13</v>
      </c>
      <c r="P2" s="54"/>
      <c r="Q2" s="55"/>
    </row>
    <row r="3" spans="1:17" ht="15.75" customHeight="1" x14ac:dyDescent="0.25">
      <c r="A3" s="4">
        <v>2</v>
      </c>
      <c r="B3" s="5"/>
      <c r="C3" s="4"/>
      <c r="D3" s="6"/>
      <c r="E3" s="6"/>
      <c r="F3" s="11">
        <f t="shared" ref="F3:F11" si="0">(D3*0.3+E3*0.7)</f>
        <v>0</v>
      </c>
      <c r="G3" s="9" t="str">
        <f>IF(F3="","",LOOKUP(F3,{0;33;40;46;50;56;63;66;71;77;84},{"FF";"DD";"DC";"CD";"CC";"CB";"BC";"BB";"BA";"AB";"AA"}))</f>
        <v>FF</v>
      </c>
      <c r="H3" s="9">
        <f>VLOOKUP(G3,K3:L13,2)*C3</f>
        <v>0</v>
      </c>
      <c r="I3" s="9" t="str">
        <f>VLOOKUP(G3,K3:O13,5)</f>
        <v>Tekrar</v>
      </c>
      <c r="J3" s="14"/>
      <c r="K3" s="20" t="s">
        <v>2</v>
      </c>
      <c r="L3" s="21">
        <v>4</v>
      </c>
      <c r="M3" s="22">
        <v>84</v>
      </c>
      <c r="N3" s="22">
        <v>100</v>
      </c>
      <c r="O3" s="20" t="s">
        <v>14</v>
      </c>
      <c r="P3" s="3" t="s">
        <v>32</v>
      </c>
      <c r="Q3" s="3"/>
    </row>
    <row r="4" spans="1:17" ht="15.75" customHeight="1" x14ac:dyDescent="0.25">
      <c r="A4" s="4">
        <v>3</v>
      </c>
      <c r="B4" s="5"/>
      <c r="C4" s="4"/>
      <c r="D4" s="6"/>
      <c r="E4" s="6"/>
      <c r="F4" s="11">
        <f t="shared" si="0"/>
        <v>0</v>
      </c>
      <c r="G4" s="9" t="str">
        <f>IF(F4="","",LOOKUP(F4,{0;33;40;46;50;56;63;66;71;77;84},{"FF";"DD";"DC";"CD";"CC";"CB";"BC";"BB";"BA";"AB";"AA"}))</f>
        <v>FF</v>
      </c>
      <c r="H4" s="9">
        <f>VLOOKUP(G4,K3:L13,2)*C4</f>
        <v>0</v>
      </c>
      <c r="I4" s="9" t="str">
        <f>VLOOKUP(G4,K3:O13,5)</f>
        <v>Tekrar</v>
      </c>
      <c r="J4" s="14"/>
      <c r="K4" s="23" t="s">
        <v>3</v>
      </c>
      <c r="L4" s="21">
        <v>3.7</v>
      </c>
      <c r="M4" s="24">
        <v>77</v>
      </c>
      <c r="N4" s="24">
        <v>83</v>
      </c>
      <c r="O4" s="20" t="s">
        <v>14</v>
      </c>
      <c r="P4" s="3" t="s">
        <v>33</v>
      </c>
      <c r="Q4" s="3"/>
    </row>
    <row r="5" spans="1:17" ht="15.75" customHeight="1" x14ac:dyDescent="0.25">
      <c r="A5" s="4">
        <v>4</v>
      </c>
      <c r="B5" s="5"/>
      <c r="C5" s="4"/>
      <c r="D5" s="6"/>
      <c r="E5" s="6"/>
      <c r="F5" s="11">
        <f t="shared" si="0"/>
        <v>0</v>
      </c>
      <c r="G5" s="9" t="str">
        <f>IF(F5="","",LOOKUP(F5,{0;33;40;46;50;56;63;66;71;77;84},{"FF";"DD";"DC";"CD";"CC";"CB";"BC";"BB";"BA";"AB";"AA"}))</f>
        <v>FF</v>
      </c>
      <c r="H5" s="9">
        <f>VLOOKUP(G5,K3:L13,2)*C5</f>
        <v>0</v>
      </c>
      <c r="I5" s="9" t="str">
        <f>VLOOKUP(G5,K3:O13,5)</f>
        <v>Tekrar</v>
      </c>
      <c r="J5" s="14"/>
      <c r="K5" s="20" t="s">
        <v>4</v>
      </c>
      <c r="L5" s="21">
        <v>3.3</v>
      </c>
      <c r="M5" s="22">
        <v>71</v>
      </c>
      <c r="N5" s="22">
        <v>76</v>
      </c>
      <c r="O5" s="20" t="s">
        <v>14</v>
      </c>
      <c r="P5" s="3" t="s">
        <v>41</v>
      </c>
      <c r="Q5" s="3"/>
    </row>
    <row r="6" spans="1:17" ht="15.75" customHeight="1" x14ac:dyDescent="0.25">
      <c r="A6" s="4">
        <v>5</v>
      </c>
      <c r="B6" s="5"/>
      <c r="C6" s="4"/>
      <c r="D6" s="6"/>
      <c r="E6" s="6"/>
      <c r="F6" s="11">
        <f t="shared" si="0"/>
        <v>0</v>
      </c>
      <c r="G6" s="9" t="str">
        <f>IF(F6="","",LOOKUP(F6,{0;33;40;46;50;56;63;66;71;77;84},{"FF";"DD";"DC";"CD";"CC";"CB";"BC";"BB";"BA";"AB";"AA"}))</f>
        <v>FF</v>
      </c>
      <c r="H6" s="9">
        <f>VLOOKUP(G6,K3:L13,2)*C6</f>
        <v>0</v>
      </c>
      <c r="I6" s="9" t="str">
        <f>VLOOKUP(G6,K3:O13,5)</f>
        <v>Tekrar</v>
      </c>
      <c r="J6" s="14"/>
      <c r="K6" s="20" t="s">
        <v>5</v>
      </c>
      <c r="L6" s="21">
        <v>3</v>
      </c>
      <c r="M6" s="22">
        <v>66</v>
      </c>
      <c r="N6" s="22">
        <v>70</v>
      </c>
      <c r="O6" s="20" t="s">
        <v>14</v>
      </c>
      <c r="P6" s="16" t="s">
        <v>34</v>
      </c>
      <c r="Q6" s="17">
        <f>Q3*5</f>
        <v>0</v>
      </c>
    </row>
    <row r="7" spans="1:17" ht="15.75" customHeight="1" x14ac:dyDescent="0.25">
      <c r="A7" s="4">
        <v>6</v>
      </c>
      <c r="B7" s="5"/>
      <c r="C7" s="4"/>
      <c r="D7" s="6"/>
      <c r="E7" s="6"/>
      <c r="F7" s="11">
        <f t="shared" si="0"/>
        <v>0</v>
      </c>
      <c r="G7" s="9" t="str">
        <f>IF(F7="","",LOOKUP(F7,{0;33;40;46;50;56;63;66;71;77;84},{"FF";"DD";"DC";"CD";"CC";"CB";"BC";"BB";"BA";"AB";"AA"}))</f>
        <v>FF</v>
      </c>
      <c r="H7" s="9">
        <f>VLOOKUP(G7,K3:L13,2)*C7</f>
        <v>0</v>
      </c>
      <c r="I7" s="9" t="str">
        <f>VLOOKUP(G7,K3:O13,5)</f>
        <v>Tekrar</v>
      </c>
      <c r="J7" s="14"/>
      <c r="K7" s="20" t="s">
        <v>6</v>
      </c>
      <c r="L7" s="21">
        <v>2.7</v>
      </c>
      <c r="M7" s="22">
        <v>61</v>
      </c>
      <c r="N7" s="22">
        <v>65</v>
      </c>
      <c r="O7" s="20" t="s">
        <v>14</v>
      </c>
      <c r="P7" s="16" t="s">
        <v>35</v>
      </c>
      <c r="Q7" s="17">
        <f>Q4*-1.25</f>
        <v>0</v>
      </c>
    </row>
    <row r="8" spans="1:17" ht="15.75" customHeight="1" x14ac:dyDescent="0.25">
      <c r="A8" s="4">
        <v>7</v>
      </c>
      <c r="B8" s="5"/>
      <c r="C8" s="4"/>
      <c r="D8" s="6"/>
      <c r="E8" s="6"/>
      <c r="F8" s="11">
        <f t="shared" si="0"/>
        <v>0</v>
      </c>
      <c r="G8" s="9" t="str">
        <f>IF(F8="","",LOOKUP(F8,{0;33;40;46;50;56;63;66;71;77;84},{"FF";"DD";"DC";"CD";"CC";"CB";"BC";"BB";"BA";"AB";"AA"}))</f>
        <v>FF</v>
      </c>
      <c r="H8" s="9">
        <f>VLOOKUP(G8,K3:L13,2)*C8</f>
        <v>0</v>
      </c>
      <c r="I8" s="9" t="str">
        <f>VLOOKUP(G8,K3:O13,5)</f>
        <v>Tekrar</v>
      </c>
      <c r="J8" s="14"/>
      <c r="K8" s="20" t="s">
        <v>7</v>
      </c>
      <c r="L8" s="21">
        <v>2.2999999999999998</v>
      </c>
      <c r="M8" s="22">
        <v>56</v>
      </c>
      <c r="N8" s="22">
        <v>60</v>
      </c>
      <c r="O8" s="20" t="s">
        <v>14</v>
      </c>
      <c r="P8" s="16" t="s">
        <v>37</v>
      </c>
      <c r="Q8" s="17">
        <f>SUM(Q6:Q7)</f>
        <v>0</v>
      </c>
    </row>
    <row r="9" spans="1:17" ht="15.75" customHeight="1" x14ac:dyDescent="0.25">
      <c r="A9" s="4">
        <v>8</v>
      </c>
      <c r="B9" s="5"/>
      <c r="C9" s="4"/>
      <c r="D9" s="6"/>
      <c r="E9" s="6"/>
      <c r="F9" s="11">
        <f t="shared" si="0"/>
        <v>0</v>
      </c>
      <c r="G9" s="9" t="str">
        <f>IF(F9="","",LOOKUP(F9,{0;33;40;46;50;56;63;66;71;77;84},{"FF";"DD";"DC";"CD";"CC";"CB";"BC";"BB";"BA";"AB";"AA"}))</f>
        <v>FF</v>
      </c>
      <c r="H9" s="9">
        <f>VLOOKUP(G9,K3:L13,2)*C9</f>
        <v>0</v>
      </c>
      <c r="I9" s="9" t="str">
        <f>VLOOKUP(G9,K3:O13,5)</f>
        <v>Tekrar</v>
      </c>
      <c r="J9" s="14"/>
      <c r="K9" s="20" t="s">
        <v>8</v>
      </c>
      <c r="L9" s="21">
        <v>2</v>
      </c>
      <c r="M9" s="22">
        <v>50</v>
      </c>
      <c r="N9" s="22">
        <v>55</v>
      </c>
      <c r="O9" s="20" t="s">
        <v>14</v>
      </c>
      <c r="P9" s="51" t="s">
        <v>36</v>
      </c>
      <c r="Q9" s="51"/>
    </row>
    <row r="10" spans="1:17" ht="15.75" customHeight="1" x14ac:dyDescent="0.25">
      <c r="A10" s="4">
        <v>9</v>
      </c>
      <c r="B10" s="5"/>
      <c r="C10" s="4"/>
      <c r="D10" s="6"/>
      <c r="E10" s="6"/>
      <c r="F10" s="11">
        <f t="shared" si="0"/>
        <v>0</v>
      </c>
      <c r="G10" s="9" t="str">
        <f>IF(F10="","",LOOKUP(F10,{0;33;40;46;50;56;63;66;71;77;84},{"FF";"DD";"DC";"CD";"CC";"CB";"BC";"BB";"BA";"AB";"AA"}))</f>
        <v>FF</v>
      </c>
      <c r="H10" s="9">
        <f>VLOOKUP(G10,K3:L13,2)*C10</f>
        <v>0</v>
      </c>
      <c r="I10" s="9" t="str">
        <f>VLOOKUP(G10,K3:O13,5)</f>
        <v>Tekrar</v>
      </c>
      <c r="J10" s="14"/>
      <c r="K10" s="20" t="s">
        <v>9</v>
      </c>
      <c r="L10" s="21">
        <v>1.7</v>
      </c>
      <c r="M10" s="22">
        <v>46</v>
      </c>
      <c r="N10" s="22">
        <v>49</v>
      </c>
      <c r="O10" s="20" t="s">
        <v>15</v>
      </c>
      <c r="P10" s="51"/>
      <c r="Q10" s="51"/>
    </row>
    <row r="11" spans="1:17" ht="15.75" customHeight="1" x14ac:dyDescent="0.25">
      <c r="A11" s="4">
        <v>10</v>
      </c>
      <c r="B11" s="5"/>
      <c r="C11" s="4"/>
      <c r="D11" s="6"/>
      <c r="E11" s="6"/>
      <c r="F11" s="11">
        <f t="shared" si="0"/>
        <v>0</v>
      </c>
      <c r="G11" s="9" t="str">
        <f>IF(F11="","",LOOKUP(F11,{0;33;40;46;50;56;63;66;71;77;84},{"FF";"DD";"DC";"CD";"CC";"CB";"BC";"BB";"BA";"AB";"AA"}))</f>
        <v>FF</v>
      </c>
      <c r="H11" s="9">
        <f>VLOOKUP(G11,K3:L13,2)*C11</f>
        <v>0</v>
      </c>
      <c r="I11" s="9" t="str">
        <f>VLOOKUP(G11,K3:O13,5)</f>
        <v>Tekrar</v>
      </c>
      <c r="J11" s="14"/>
      <c r="K11" s="20" t="s">
        <v>10</v>
      </c>
      <c r="L11" s="21">
        <v>1.3</v>
      </c>
      <c r="M11" s="22">
        <v>40</v>
      </c>
      <c r="N11" s="22">
        <v>45</v>
      </c>
      <c r="O11" s="20" t="s">
        <v>15</v>
      </c>
      <c r="P11" s="51"/>
      <c r="Q11" s="51"/>
    </row>
    <row r="12" spans="1:17" ht="15.75" customHeight="1" x14ac:dyDescent="0.25">
      <c r="A12" s="28"/>
      <c r="B12" s="29" t="s">
        <v>26</v>
      </c>
      <c r="C12" s="15">
        <f>SUM(C2:C11)</f>
        <v>0</v>
      </c>
      <c r="D12" s="30"/>
      <c r="E12" s="30"/>
      <c r="F12" s="34" t="s">
        <v>25</v>
      </c>
      <c r="G12" s="34"/>
      <c r="H12" s="15">
        <f>SUM(H1:H8)</f>
        <v>0</v>
      </c>
      <c r="I12" s="31"/>
      <c r="J12" s="14"/>
      <c r="K12" s="20" t="s">
        <v>11</v>
      </c>
      <c r="L12" s="21">
        <v>1</v>
      </c>
      <c r="M12" s="22">
        <v>33</v>
      </c>
      <c r="N12" s="22">
        <v>39</v>
      </c>
      <c r="O12" s="20" t="s">
        <v>15</v>
      </c>
      <c r="P12" s="51"/>
      <c r="Q12" s="51"/>
    </row>
    <row r="13" spans="1:17" ht="15.75" customHeight="1" x14ac:dyDescent="0.25">
      <c r="A13" s="35" t="s">
        <v>27</v>
      </c>
      <c r="B13" s="36"/>
      <c r="C13" s="36"/>
      <c r="D13" s="36"/>
      <c r="E13" s="37">
        <f>IFERROR(C12/H12,0)</f>
        <v>0</v>
      </c>
      <c r="F13" s="37"/>
      <c r="G13" s="37"/>
      <c r="H13" s="37"/>
      <c r="I13" s="38"/>
      <c r="J13" s="14"/>
      <c r="K13" s="25" t="s">
        <v>12</v>
      </c>
      <c r="L13" s="26">
        <v>0</v>
      </c>
      <c r="M13" s="27">
        <v>0</v>
      </c>
      <c r="N13" s="22">
        <v>32</v>
      </c>
      <c r="O13" s="20" t="s">
        <v>16</v>
      </c>
      <c r="P13" s="51"/>
      <c r="Q13" s="51"/>
    </row>
    <row r="14" spans="1:17" ht="15" customHeight="1" x14ac:dyDescent="0.25">
      <c r="A14" s="40" t="s">
        <v>42</v>
      </c>
      <c r="B14" s="41"/>
      <c r="C14" s="41"/>
      <c r="D14" s="41"/>
      <c r="E14" s="41"/>
      <c r="F14" s="41"/>
      <c r="G14" s="41"/>
      <c r="H14" s="41"/>
      <c r="I14" s="42"/>
      <c r="J14" s="14"/>
      <c r="K14" s="56" t="s">
        <v>43</v>
      </c>
      <c r="L14" s="56"/>
      <c r="M14" s="56"/>
      <c r="N14" s="56"/>
      <c r="O14" s="56"/>
      <c r="P14" s="56"/>
      <c r="Q14" s="56"/>
    </row>
    <row r="15" spans="1:17" ht="15" customHeight="1" x14ac:dyDescent="0.25">
      <c r="A15" s="43"/>
      <c r="B15" s="44"/>
      <c r="C15" s="44"/>
      <c r="D15" s="44"/>
      <c r="E15" s="44"/>
      <c r="F15" s="44"/>
      <c r="G15" s="44"/>
      <c r="H15" s="44"/>
      <c r="I15" s="45"/>
      <c r="J15" s="14"/>
      <c r="K15" s="56"/>
      <c r="L15" s="56"/>
      <c r="M15" s="56"/>
      <c r="N15" s="56"/>
      <c r="O15" s="56"/>
      <c r="P15" s="56"/>
      <c r="Q15" s="56"/>
    </row>
    <row r="16" spans="1:17" ht="33" customHeight="1" x14ac:dyDescent="0.25">
      <c r="A16" s="12" t="str">
        <f t="shared" ref="A16:I26" si="1">A1</f>
        <v>Sıra
No</v>
      </c>
      <c r="B16" s="12" t="str">
        <f t="shared" si="1"/>
        <v>Ders Adı</v>
      </c>
      <c r="C16" s="12" t="str">
        <f t="shared" si="1"/>
        <v>Kredi</v>
      </c>
      <c r="D16" s="12" t="str">
        <f t="shared" si="1"/>
        <v>Ara
Sınav</v>
      </c>
      <c r="E16" s="12" t="str">
        <f t="shared" si="1"/>
        <v>Dönem
Sonu</v>
      </c>
      <c r="F16" s="12" t="str">
        <f t="shared" si="1"/>
        <v>Başarı
Notu</v>
      </c>
      <c r="G16" s="12" t="str">
        <f t="shared" si="1"/>
        <v>Harf
Notu</v>
      </c>
      <c r="H16" s="12" t="str">
        <f t="shared" si="1"/>
        <v>Kredi
Değeri</v>
      </c>
      <c r="I16" s="12" t="str">
        <f t="shared" si="1"/>
        <v>Durum</v>
      </c>
      <c r="J16" s="14"/>
      <c r="K16" s="47" t="s">
        <v>28</v>
      </c>
      <c r="L16" s="47"/>
      <c r="M16" s="47"/>
      <c r="N16" s="47"/>
      <c r="O16" s="47"/>
      <c r="P16" s="47"/>
      <c r="Q16" s="47"/>
    </row>
    <row r="17" spans="1:27" ht="15.75" customHeight="1" x14ac:dyDescent="0.25">
      <c r="A17" s="9">
        <f t="shared" si="1"/>
        <v>1</v>
      </c>
      <c r="B17" s="8">
        <f t="shared" si="1"/>
        <v>0</v>
      </c>
      <c r="C17" s="9">
        <f t="shared" si="1"/>
        <v>0</v>
      </c>
      <c r="D17" s="10">
        <f t="shared" si="1"/>
        <v>0</v>
      </c>
      <c r="E17" s="10">
        <f>(F17-D17*0.3)/0.7</f>
        <v>0</v>
      </c>
      <c r="F17" s="7">
        <v>0</v>
      </c>
      <c r="G17" s="9" t="str">
        <f>IF(F17="","",LOOKUP(F17,{0;33;40;46;50;56;63;66;71;77;84},{"FF";"DD";"DC";"CD";"CC";"CB";"BC";"BB";"BA";"AB";"AA"}))</f>
        <v>FF</v>
      </c>
      <c r="H17" s="9">
        <f>VLOOKUP(G17,K3:L13,2)</f>
        <v>0</v>
      </c>
      <c r="I17" s="9" t="str">
        <f>VLOOKUP(G17,K3:O13,5)</f>
        <v>Tekrar</v>
      </c>
      <c r="J17" s="14"/>
      <c r="K17" s="32" t="s">
        <v>29</v>
      </c>
      <c r="L17" s="32"/>
      <c r="M17" s="32"/>
      <c r="N17" s="32"/>
      <c r="O17" s="32"/>
      <c r="P17" s="32"/>
      <c r="Q17" s="32"/>
    </row>
    <row r="18" spans="1:27" ht="15.75" customHeight="1" x14ac:dyDescent="0.25">
      <c r="A18" s="9">
        <f t="shared" si="1"/>
        <v>2</v>
      </c>
      <c r="B18" s="8">
        <f t="shared" si="1"/>
        <v>0</v>
      </c>
      <c r="C18" s="9">
        <f t="shared" si="1"/>
        <v>0</v>
      </c>
      <c r="D18" s="10">
        <f t="shared" si="1"/>
        <v>0</v>
      </c>
      <c r="E18" s="10">
        <f t="shared" ref="E18:E26" si="2">(F18-D18*0.3)/0.7</f>
        <v>0</v>
      </c>
      <c r="F18" s="7">
        <v>0</v>
      </c>
      <c r="G18" s="9" t="str">
        <f>IF(F18="","",LOOKUP(F18,{0;33;40;46;50;56;63;66;71;77;84},{"FF";"DD";"DC";"CD";"CC";"CB";"BC";"BB";"BA";"AB";"AA"}))</f>
        <v>FF</v>
      </c>
      <c r="H18" s="9">
        <f>VLOOKUP(G18,K3:L13,2)</f>
        <v>0</v>
      </c>
      <c r="I18" s="9" t="str">
        <f>VLOOKUP(G18,K3:O13,5)</f>
        <v>Tekrar</v>
      </c>
      <c r="J18" s="14"/>
      <c r="K18" s="32"/>
      <c r="L18" s="32"/>
      <c r="M18" s="32"/>
      <c r="N18" s="32"/>
      <c r="O18" s="32"/>
      <c r="P18" s="32"/>
      <c r="Q18" s="32"/>
    </row>
    <row r="19" spans="1:27" ht="15.75" customHeight="1" x14ac:dyDescent="0.25">
      <c r="A19" s="9">
        <f t="shared" si="1"/>
        <v>3</v>
      </c>
      <c r="B19" s="8">
        <f t="shared" si="1"/>
        <v>0</v>
      </c>
      <c r="C19" s="9">
        <f t="shared" si="1"/>
        <v>0</v>
      </c>
      <c r="D19" s="10">
        <f t="shared" si="1"/>
        <v>0</v>
      </c>
      <c r="E19" s="10">
        <f t="shared" si="2"/>
        <v>0</v>
      </c>
      <c r="F19" s="7">
        <v>0</v>
      </c>
      <c r="G19" s="9" t="str">
        <f>IF(F19="","",LOOKUP(F19,{0;33;40;46;50;56;63;66;71;77;84},{"FF";"DD";"DC";"CD";"CC";"CB";"BC";"BB";"BA";"AB";"AA"}))</f>
        <v>FF</v>
      </c>
      <c r="H19" s="9">
        <f>VLOOKUP(G19,K3:L13,2)</f>
        <v>0</v>
      </c>
      <c r="I19" s="9" t="str">
        <f>VLOOKUP(G19,K3:O13,5)</f>
        <v>Tekrar</v>
      </c>
      <c r="J19" s="14"/>
      <c r="K19" s="33" t="s">
        <v>30</v>
      </c>
      <c r="L19" s="33"/>
      <c r="M19" s="33"/>
      <c r="N19" s="33"/>
      <c r="O19" s="33"/>
      <c r="P19" s="33"/>
      <c r="Q19" s="33"/>
    </row>
    <row r="20" spans="1:27" ht="15.75" customHeight="1" x14ac:dyDescent="0.25">
      <c r="A20" s="9">
        <f t="shared" si="1"/>
        <v>4</v>
      </c>
      <c r="B20" s="8">
        <f t="shared" si="1"/>
        <v>0</v>
      </c>
      <c r="C20" s="9">
        <f t="shared" si="1"/>
        <v>0</v>
      </c>
      <c r="D20" s="10">
        <f t="shared" si="1"/>
        <v>0</v>
      </c>
      <c r="E20" s="10">
        <f t="shared" si="2"/>
        <v>0</v>
      </c>
      <c r="F20" s="7">
        <v>0</v>
      </c>
      <c r="G20" s="9" t="str">
        <f>IF(F20="","",LOOKUP(F20,{0;33;40;46;50;56;63;66;71;77;84},{"FF";"DD";"DC";"CD";"CC";"CB";"BC";"BB";"BA";"AB";"AA"}))</f>
        <v>FF</v>
      </c>
      <c r="H20" s="9">
        <f>VLOOKUP(G20,K3:L13,2)</f>
        <v>0</v>
      </c>
      <c r="I20" s="9" t="str">
        <f>VLOOKUP(G20,K3:O13,5)</f>
        <v>Tekrar</v>
      </c>
      <c r="J20" s="14"/>
      <c r="K20" s="33"/>
      <c r="L20" s="33"/>
      <c r="M20" s="33"/>
      <c r="N20" s="33"/>
      <c r="O20" s="33"/>
      <c r="P20" s="33"/>
      <c r="Q20" s="33"/>
    </row>
    <row r="21" spans="1:27" ht="15.75" customHeight="1" x14ac:dyDescent="0.25">
      <c r="A21" s="9">
        <f t="shared" si="1"/>
        <v>5</v>
      </c>
      <c r="B21" s="8">
        <f t="shared" si="1"/>
        <v>0</v>
      </c>
      <c r="C21" s="9">
        <f t="shared" si="1"/>
        <v>0</v>
      </c>
      <c r="D21" s="10">
        <f t="shared" si="1"/>
        <v>0</v>
      </c>
      <c r="E21" s="10">
        <f t="shared" si="2"/>
        <v>0</v>
      </c>
      <c r="F21" s="7">
        <v>0</v>
      </c>
      <c r="G21" s="9" t="str">
        <f>IF(F21="","",LOOKUP(F21,{0;33;40;46;50;56;63;66;71;77;84},{"FF";"DD";"DC";"CD";"CC";"CB";"BC";"BB";"BA";"AB";"AA"}))</f>
        <v>FF</v>
      </c>
      <c r="H21" s="9">
        <f>VLOOKUP(G21,K3:L13,2)</f>
        <v>0</v>
      </c>
      <c r="I21" s="9" t="str">
        <f>VLOOKUP(G21,K3:O13,5)</f>
        <v>Tekrar</v>
      </c>
      <c r="J21" s="14"/>
      <c r="K21" s="33"/>
      <c r="L21" s="33"/>
      <c r="M21" s="33"/>
      <c r="N21" s="33"/>
      <c r="O21" s="33"/>
      <c r="P21" s="33"/>
      <c r="Q21" s="33"/>
    </row>
    <row r="22" spans="1:27" ht="15.75" customHeight="1" x14ac:dyDescent="0.25">
      <c r="A22" s="9">
        <f t="shared" si="1"/>
        <v>6</v>
      </c>
      <c r="B22" s="8">
        <f t="shared" si="1"/>
        <v>0</v>
      </c>
      <c r="C22" s="9">
        <f t="shared" si="1"/>
        <v>0</v>
      </c>
      <c r="D22" s="10">
        <f t="shared" si="1"/>
        <v>0</v>
      </c>
      <c r="E22" s="10">
        <f t="shared" si="2"/>
        <v>0</v>
      </c>
      <c r="F22" s="7">
        <v>0</v>
      </c>
      <c r="G22" s="9" t="str">
        <f>IF(F22="","",LOOKUP(F22,{0;33;40;46;50;56;63;66;71;77;84},{"FF";"DD";"DC";"CD";"CC";"CB";"BC";"BB";"BA";"AB";"AA"}))</f>
        <v>FF</v>
      </c>
      <c r="H22" s="9">
        <f>VLOOKUP(G22,K3:L13,2)</f>
        <v>0</v>
      </c>
      <c r="I22" s="9" t="str">
        <f>VLOOKUP(G22,K3:O13,5)</f>
        <v>Tekrar</v>
      </c>
      <c r="J22" s="14"/>
      <c r="K22" s="39" t="s">
        <v>31</v>
      </c>
      <c r="L22" s="39"/>
      <c r="M22" s="39"/>
      <c r="N22" s="39"/>
      <c r="O22" s="39"/>
      <c r="P22" s="39"/>
      <c r="Q22" s="39"/>
    </row>
    <row r="23" spans="1:27" ht="15.75" customHeight="1" x14ac:dyDescent="0.25">
      <c r="A23" s="9">
        <f t="shared" si="1"/>
        <v>7</v>
      </c>
      <c r="B23" s="8">
        <f t="shared" si="1"/>
        <v>0</v>
      </c>
      <c r="C23" s="9">
        <f t="shared" si="1"/>
        <v>0</v>
      </c>
      <c r="D23" s="10">
        <f t="shared" si="1"/>
        <v>0</v>
      </c>
      <c r="E23" s="10">
        <f t="shared" si="2"/>
        <v>0</v>
      </c>
      <c r="F23" s="7">
        <v>0</v>
      </c>
      <c r="G23" s="9" t="str">
        <f>IF(F23="","",LOOKUP(F23,{0;33;40;46;50;56;63;66;71;77;84},{"FF";"DD";"DC";"CD";"CC";"CB";"BC";"BB";"BA";"AB";"AA"}))</f>
        <v>FF</v>
      </c>
      <c r="H23" s="9">
        <f t="shared" ref="H23" si="3">VLOOKUP(G23,K4:L14,2)</f>
        <v>0</v>
      </c>
      <c r="I23" s="9" t="str">
        <f>VLOOKUP(G23,K3:O13,5)</f>
        <v>Tekrar</v>
      </c>
      <c r="J23" s="14"/>
      <c r="K23" s="39"/>
      <c r="L23" s="39"/>
      <c r="M23" s="39"/>
      <c r="N23" s="39"/>
      <c r="O23" s="39"/>
      <c r="P23" s="39"/>
      <c r="Q23" s="39"/>
    </row>
    <row r="24" spans="1:27" ht="15.75" customHeight="1" x14ac:dyDescent="0.25">
      <c r="A24" s="9">
        <f t="shared" si="1"/>
        <v>8</v>
      </c>
      <c r="B24" s="8">
        <f t="shared" si="1"/>
        <v>0</v>
      </c>
      <c r="C24" s="9">
        <f t="shared" si="1"/>
        <v>0</v>
      </c>
      <c r="D24" s="10">
        <f t="shared" si="1"/>
        <v>0</v>
      </c>
      <c r="E24" s="10">
        <f t="shared" si="2"/>
        <v>0</v>
      </c>
      <c r="F24" s="7">
        <v>0</v>
      </c>
      <c r="G24" s="9" t="str">
        <f>IF(F24="","",LOOKUP(F24,{0;33;40;46;50;56;63;66;71;77;84},{"FF";"DD";"DC";"CD";"CC";"CB";"BC";"BB";"BA";"AB";"AA"}))</f>
        <v>FF</v>
      </c>
      <c r="H24" s="9">
        <f>VLOOKUP(G24,K3:L13,2)</f>
        <v>0</v>
      </c>
      <c r="I24" s="9" t="str">
        <f>VLOOKUP(G24,K3:O13,5)</f>
        <v>Tekrar</v>
      </c>
      <c r="J24" s="14"/>
      <c r="K24" s="46" t="s">
        <v>44</v>
      </c>
      <c r="L24" s="46"/>
      <c r="M24" s="46"/>
      <c r="N24" s="46"/>
      <c r="O24" s="46"/>
      <c r="P24" s="46"/>
      <c r="Q24" s="46"/>
    </row>
    <row r="25" spans="1:27" ht="15.75" customHeight="1" x14ac:dyDescent="0.25">
      <c r="A25" s="9">
        <f t="shared" si="1"/>
        <v>9</v>
      </c>
      <c r="B25" s="8">
        <f t="shared" si="1"/>
        <v>0</v>
      </c>
      <c r="C25" s="9">
        <f t="shared" si="1"/>
        <v>0</v>
      </c>
      <c r="D25" s="10">
        <f t="shared" si="1"/>
        <v>0</v>
      </c>
      <c r="E25" s="10">
        <f t="shared" si="2"/>
        <v>0</v>
      </c>
      <c r="F25" s="7">
        <v>0</v>
      </c>
      <c r="G25" s="9" t="str">
        <f>IF(F25="","",LOOKUP(F25,{0;33;40;46;50;56;63;66;71;77;84},{"FF";"DD";"DC";"CD";"CC";"CB";"BC";"BB";"BA";"AB";"AA"}))</f>
        <v>FF</v>
      </c>
      <c r="H25" s="9">
        <f>VLOOKUP(G25,K3:L13,2)</f>
        <v>0</v>
      </c>
      <c r="I25" s="9" t="str">
        <f>VLOOKUP(G25,K3:O13,5)</f>
        <v>Tekrar</v>
      </c>
      <c r="J25" s="14"/>
      <c r="K25" s="46"/>
      <c r="L25" s="46"/>
      <c r="M25" s="46"/>
      <c r="N25" s="46"/>
      <c r="O25" s="46"/>
      <c r="P25" s="46"/>
      <c r="Q25" s="46"/>
      <c r="R25" s="13"/>
      <c r="S25" s="13"/>
      <c r="T25" s="13"/>
      <c r="U25" s="13"/>
      <c r="V25" s="13"/>
      <c r="W25" s="13"/>
      <c r="X25" s="13"/>
      <c r="Y25" s="13"/>
      <c r="Z25" s="13"/>
      <c r="AA25" s="13"/>
    </row>
    <row r="26" spans="1:27" ht="15.75" customHeight="1" x14ac:dyDescent="0.25">
      <c r="A26" s="9">
        <f t="shared" si="1"/>
        <v>10</v>
      </c>
      <c r="B26" s="8">
        <f t="shared" si="1"/>
        <v>0</v>
      </c>
      <c r="C26" s="9">
        <f t="shared" si="1"/>
        <v>0</v>
      </c>
      <c r="D26" s="10">
        <f t="shared" si="1"/>
        <v>0</v>
      </c>
      <c r="E26" s="10">
        <f t="shared" si="2"/>
        <v>0</v>
      </c>
      <c r="F26" s="7">
        <v>0</v>
      </c>
      <c r="G26" s="9" t="str">
        <f>IF(F26="","",LOOKUP(F26,{0;33;40;46;50;56;63;66;71;77;84},{"FF";"DD";"DC";"CD";"CC";"CB";"BC";"BB";"BA";"AB";"AA"}))</f>
        <v>FF</v>
      </c>
      <c r="H26" s="9">
        <f>VLOOKUP(G26,K3:L13,2)</f>
        <v>0</v>
      </c>
      <c r="I26" s="9" t="str">
        <f>VLOOKUP(G26,K3:O13,5)</f>
        <v>Tekrar</v>
      </c>
      <c r="J26" s="14"/>
      <c r="K26" s="46"/>
      <c r="L26" s="46"/>
      <c r="M26" s="46"/>
      <c r="N26" s="46"/>
      <c r="O26" s="46"/>
      <c r="P26" s="46"/>
      <c r="Q26" s="46"/>
    </row>
    <row r="27" spans="1:27" ht="15.75" customHeight="1" x14ac:dyDescent="0.25">
      <c r="A27" s="28"/>
      <c r="B27" s="29" t="s">
        <v>26</v>
      </c>
      <c r="C27" s="15">
        <f>SUM(C16:C26)</f>
        <v>0</v>
      </c>
      <c r="D27" s="30"/>
      <c r="E27" s="30"/>
      <c r="F27" s="34" t="s">
        <v>25</v>
      </c>
      <c r="G27" s="34"/>
      <c r="H27" s="15">
        <f>SUM(H16:H26)</f>
        <v>0</v>
      </c>
      <c r="I27" s="31"/>
      <c r="J27" s="14"/>
      <c r="K27" s="46"/>
      <c r="L27" s="46"/>
      <c r="M27" s="46"/>
      <c r="N27" s="46"/>
      <c r="O27" s="46"/>
      <c r="P27" s="46"/>
      <c r="Q27" s="46"/>
    </row>
    <row r="28" spans="1:27" ht="15.75" customHeight="1" x14ac:dyDescent="0.25">
      <c r="A28" s="35" t="s">
        <v>27</v>
      </c>
      <c r="B28" s="36"/>
      <c r="C28" s="36"/>
      <c r="D28" s="36"/>
      <c r="E28" s="37">
        <f>IFERROR(C27/H27,0)</f>
        <v>0</v>
      </c>
      <c r="F28" s="37"/>
      <c r="G28" s="37"/>
      <c r="H28" s="37"/>
      <c r="I28" s="38"/>
      <c r="J28" s="14"/>
      <c r="K28" s="46"/>
      <c r="L28" s="46"/>
      <c r="M28" s="46"/>
      <c r="N28" s="46"/>
      <c r="O28" s="46"/>
      <c r="P28" s="46"/>
      <c r="Q28" s="46"/>
    </row>
  </sheetData>
  <sheetProtection algorithmName="SHA-512" hashValue="1au+S+wl191fpks4Ma4nH3/3nk+wwV3czejRCoKbiuz1+ZKe88NGXc1I4vTM0sTYOcXv7H9u6LvHiD+VUw4YcA==" saltValue="Eh9BHLkJxqULXjhbp4ObEA==" spinCount="100000" sheet="1" objects="1" scenarios="1"/>
  <mergeCells count="17">
    <mergeCell ref="A13:D13"/>
    <mergeCell ref="E13:I13"/>
    <mergeCell ref="K1:O1"/>
    <mergeCell ref="P1:Q2"/>
    <mergeCell ref="M2:N2"/>
    <mergeCell ref="P9:Q13"/>
    <mergeCell ref="F12:G12"/>
    <mergeCell ref="K24:Q28"/>
    <mergeCell ref="F27:G27"/>
    <mergeCell ref="A28:D28"/>
    <mergeCell ref="E28:I28"/>
    <mergeCell ref="A14:I15"/>
    <mergeCell ref="K14:Q15"/>
    <mergeCell ref="K16:Q16"/>
    <mergeCell ref="K17:Q18"/>
    <mergeCell ref="K19:Q21"/>
    <mergeCell ref="K22:Q2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A28"/>
  <sheetViews>
    <sheetView tabSelected="1" topLeftCell="A7" zoomScaleNormal="100" workbookViewId="0">
      <selection activeCell="K24" sqref="K24:Q28"/>
    </sheetView>
  </sheetViews>
  <sheetFormatPr defaultColWidth="0" defaultRowHeight="10.5" customHeight="1" zeroHeight="1" x14ac:dyDescent="0.25"/>
  <cols>
    <col min="1" max="1" width="5" style="1" bestFit="1" customWidth="1"/>
    <col min="2" max="2" width="44.28515625" style="1" customWidth="1"/>
    <col min="3" max="3" width="6.5703125" style="1" bestFit="1" customWidth="1"/>
    <col min="4" max="4" width="8" style="1" customWidth="1"/>
    <col min="5" max="5" width="8.140625" style="1" customWidth="1"/>
    <col min="6" max="6" width="10" style="1" customWidth="1"/>
    <col min="7" max="7" width="5.85546875" style="1" bestFit="1" customWidth="1"/>
    <col min="8" max="8" width="9.5703125" style="1" customWidth="1"/>
    <col min="9" max="9" width="16.140625" style="1" customWidth="1"/>
    <col min="10" max="10" width="0.42578125" style="1" customWidth="1"/>
    <col min="11" max="11" width="5.28515625" style="1" customWidth="1"/>
    <col min="12" max="12" width="9.140625" style="1" bestFit="1" customWidth="1"/>
    <col min="13" max="13" width="5.85546875" style="1" customWidth="1"/>
    <col min="14" max="14" width="8.7109375" style="1" customWidth="1"/>
    <col min="15" max="15" width="14.42578125" style="1" bestFit="1" customWidth="1"/>
    <col min="16" max="16" width="22.85546875" style="1" customWidth="1"/>
    <col min="17" max="17" width="8.5703125" style="1" customWidth="1"/>
    <col min="18" max="16384" width="9.140625" style="1" hidden="1"/>
  </cols>
  <sheetData>
    <row r="1" spans="1:17" ht="30" customHeight="1" x14ac:dyDescent="0.25">
      <c r="A1" s="2" t="s">
        <v>17</v>
      </c>
      <c r="B1" s="2" t="s">
        <v>0</v>
      </c>
      <c r="C1" s="2" t="s">
        <v>1</v>
      </c>
      <c r="D1" s="2" t="s">
        <v>39</v>
      </c>
      <c r="E1" s="2" t="s">
        <v>18</v>
      </c>
      <c r="F1" s="2" t="s">
        <v>19</v>
      </c>
      <c r="G1" s="2" t="s">
        <v>20</v>
      </c>
      <c r="H1" s="2" t="s">
        <v>40</v>
      </c>
      <c r="I1" s="2" t="s">
        <v>13</v>
      </c>
      <c r="J1" s="14"/>
      <c r="K1" s="48" t="s">
        <v>21</v>
      </c>
      <c r="L1" s="49"/>
      <c r="M1" s="49"/>
      <c r="N1" s="49"/>
      <c r="O1" s="49"/>
      <c r="P1" s="52" t="s">
        <v>38</v>
      </c>
      <c r="Q1" s="53"/>
    </row>
    <row r="2" spans="1:17" ht="15.75" customHeight="1" x14ac:dyDescent="0.25">
      <c r="A2" s="4">
        <v>1</v>
      </c>
      <c r="B2" s="5"/>
      <c r="C2" s="4"/>
      <c r="D2" s="6"/>
      <c r="E2" s="6"/>
      <c r="F2" s="11">
        <f>(D2*0.3+E2*0.7)</f>
        <v>0</v>
      </c>
      <c r="G2" s="9" t="str">
        <f>IF(F2="","",LOOKUP(F2,{0;33;40;46;50;56;63;66;71;77;84},{"FF";"DD";"DC";"CD";"CC";"CB";"BC";"BB";"BA";"AB";"AA"}))</f>
        <v>FF</v>
      </c>
      <c r="H2" s="9">
        <f>VLOOKUP(G2,K3:L13,2)*C2</f>
        <v>0</v>
      </c>
      <c r="I2" s="9" t="str">
        <f>VLOOKUP(G2,K3:O13,5)</f>
        <v>Tekrar</v>
      </c>
      <c r="J2" s="14"/>
      <c r="K2" s="18" t="s">
        <v>22</v>
      </c>
      <c r="L2" s="19" t="s">
        <v>23</v>
      </c>
      <c r="M2" s="50" t="s">
        <v>24</v>
      </c>
      <c r="N2" s="50"/>
      <c r="O2" s="19" t="s">
        <v>13</v>
      </c>
      <c r="P2" s="54"/>
      <c r="Q2" s="55"/>
    </row>
    <row r="3" spans="1:17" ht="15.75" customHeight="1" x14ac:dyDescent="0.25">
      <c r="A3" s="4">
        <v>2</v>
      </c>
      <c r="B3" s="5"/>
      <c r="C3" s="4"/>
      <c r="D3" s="6"/>
      <c r="E3" s="6"/>
      <c r="F3" s="11">
        <f t="shared" ref="F3:F11" si="0">(D3*0.3+E3*0.7)</f>
        <v>0</v>
      </c>
      <c r="G3" s="9" t="str">
        <f>IF(F3="","",LOOKUP(F3,{0;33;40;46;50;56;63;66;71;77;84},{"FF";"DD";"DC";"CD";"CC";"CB";"BC";"BB";"BA";"AB";"AA"}))</f>
        <v>FF</v>
      </c>
      <c r="H3" s="9">
        <f>VLOOKUP(G3,K3:L13,2)*C3</f>
        <v>0</v>
      </c>
      <c r="I3" s="9" t="str">
        <f>VLOOKUP(G3,K3:O13,5)</f>
        <v>Tekrar</v>
      </c>
      <c r="J3" s="14"/>
      <c r="K3" s="20" t="s">
        <v>2</v>
      </c>
      <c r="L3" s="21">
        <v>4</v>
      </c>
      <c r="M3" s="22">
        <v>84</v>
      </c>
      <c r="N3" s="22">
        <v>100</v>
      </c>
      <c r="O3" s="20" t="s">
        <v>14</v>
      </c>
      <c r="P3" s="3" t="s">
        <v>32</v>
      </c>
      <c r="Q3" s="3"/>
    </row>
    <row r="4" spans="1:17" ht="15.75" customHeight="1" x14ac:dyDescent="0.25">
      <c r="A4" s="4">
        <v>3</v>
      </c>
      <c r="B4" s="5"/>
      <c r="C4" s="4"/>
      <c r="D4" s="6"/>
      <c r="E4" s="6"/>
      <c r="F4" s="11">
        <f t="shared" si="0"/>
        <v>0</v>
      </c>
      <c r="G4" s="9" t="str">
        <f>IF(F4="","",LOOKUP(F4,{0;33;40;46;50;56;63;66;71;77;84},{"FF";"DD";"DC";"CD";"CC";"CB";"BC";"BB";"BA";"AB";"AA"}))</f>
        <v>FF</v>
      </c>
      <c r="H4" s="9">
        <f>VLOOKUP(G4,K3:L13,2)*C4</f>
        <v>0</v>
      </c>
      <c r="I4" s="9" t="str">
        <f>VLOOKUP(G4,K3:O13,5)</f>
        <v>Tekrar</v>
      </c>
      <c r="J4" s="14"/>
      <c r="K4" s="23" t="s">
        <v>3</v>
      </c>
      <c r="L4" s="21">
        <v>3.7</v>
      </c>
      <c r="M4" s="24">
        <v>77</v>
      </c>
      <c r="N4" s="24">
        <v>83</v>
      </c>
      <c r="O4" s="20" t="s">
        <v>14</v>
      </c>
      <c r="P4" s="3" t="s">
        <v>33</v>
      </c>
      <c r="Q4" s="3"/>
    </row>
    <row r="5" spans="1:17" ht="15.75" customHeight="1" x14ac:dyDescent="0.25">
      <c r="A5" s="4">
        <v>4</v>
      </c>
      <c r="B5" s="5"/>
      <c r="C5" s="4"/>
      <c r="D5" s="6"/>
      <c r="E5" s="6"/>
      <c r="F5" s="11">
        <f t="shared" si="0"/>
        <v>0</v>
      </c>
      <c r="G5" s="9" t="str">
        <f>IF(F5="","",LOOKUP(F5,{0;33;40;46;50;56;63;66;71;77;84},{"FF";"DD";"DC";"CD";"CC";"CB";"BC";"BB";"BA";"AB";"AA"}))</f>
        <v>FF</v>
      </c>
      <c r="H5" s="9">
        <f>VLOOKUP(G5,K3:L13,2)*C5</f>
        <v>0</v>
      </c>
      <c r="I5" s="9" t="str">
        <f>VLOOKUP(G5,K3:O13,5)</f>
        <v>Tekrar</v>
      </c>
      <c r="J5" s="14"/>
      <c r="K5" s="20" t="s">
        <v>4</v>
      </c>
      <c r="L5" s="21">
        <v>3.3</v>
      </c>
      <c r="M5" s="22">
        <v>71</v>
      </c>
      <c r="N5" s="22">
        <v>76</v>
      </c>
      <c r="O5" s="20" t="s">
        <v>14</v>
      </c>
      <c r="P5" s="3" t="s">
        <v>41</v>
      </c>
      <c r="Q5" s="3"/>
    </row>
    <row r="6" spans="1:17" ht="15.75" customHeight="1" x14ac:dyDescent="0.25">
      <c r="A6" s="4">
        <v>5</v>
      </c>
      <c r="B6" s="5"/>
      <c r="C6" s="4"/>
      <c r="D6" s="6"/>
      <c r="E6" s="6"/>
      <c r="F6" s="11">
        <f t="shared" si="0"/>
        <v>0</v>
      </c>
      <c r="G6" s="9" t="str">
        <f>IF(F6="","",LOOKUP(F6,{0;33;40;46;50;56;63;66;71;77;84},{"FF";"DD";"DC";"CD";"CC";"CB";"BC";"BB";"BA";"AB";"AA"}))</f>
        <v>FF</v>
      </c>
      <c r="H6" s="9">
        <f>VLOOKUP(G6,K3:L13,2)*C6</f>
        <v>0</v>
      </c>
      <c r="I6" s="9" t="str">
        <f>VLOOKUP(G6,K3:O13,5)</f>
        <v>Tekrar</v>
      </c>
      <c r="J6" s="14"/>
      <c r="K6" s="20" t="s">
        <v>5</v>
      </c>
      <c r="L6" s="21">
        <v>3</v>
      </c>
      <c r="M6" s="22">
        <v>66</v>
      </c>
      <c r="N6" s="22">
        <v>70</v>
      </c>
      <c r="O6" s="20" t="s">
        <v>14</v>
      </c>
      <c r="P6" s="16" t="s">
        <v>34</v>
      </c>
      <c r="Q6" s="17">
        <f>Q3*5</f>
        <v>0</v>
      </c>
    </row>
    <row r="7" spans="1:17" ht="15.75" customHeight="1" x14ac:dyDescent="0.25">
      <c r="A7" s="4">
        <v>6</v>
      </c>
      <c r="B7" s="5"/>
      <c r="C7" s="4"/>
      <c r="D7" s="6"/>
      <c r="E7" s="6"/>
      <c r="F7" s="11">
        <f t="shared" si="0"/>
        <v>0</v>
      </c>
      <c r="G7" s="9" t="str">
        <f>IF(F7="","",LOOKUP(F7,{0;33;40;46;50;56;63;66;71;77;84},{"FF";"DD";"DC";"CD";"CC";"CB";"BC";"BB";"BA";"AB";"AA"}))</f>
        <v>FF</v>
      </c>
      <c r="H7" s="9">
        <f>VLOOKUP(G7,K3:L13,2)*C7</f>
        <v>0</v>
      </c>
      <c r="I7" s="9" t="str">
        <f>VLOOKUP(G7,K3:O13,5)</f>
        <v>Tekrar</v>
      </c>
      <c r="J7" s="14"/>
      <c r="K7" s="20" t="s">
        <v>6</v>
      </c>
      <c r="L7" s="21">
        <v>2.7</v>
      </c>
      <c r="M7" s="22">
        <v>61</v>
      </c>
      <c r="N7" s="22">
        <v>65</v>
      </c>
      <c r="O7" s="20" t="s">
        <v>14</v>
      </c>
      <c r="P7" s="16" t="s">
        <v>35</v>
      </c>
      <c r="Q7" s="17">
        <f>Q4*-1.25</f>
        <v>0</v>
      </c>
    </row>
    <row r="8" spans="1:17" ht="15.75" customHeight="1" x14ac:dyDescent="0.25">
      <c r="A8" s="4">
        <v>7</v>
      </c>
      <c r="B8" s="5"/>
      <c r="C8" s="4"/>
      <c r="D8" s="6"/>
      <c r="E8" s="6"/>
      <c r="F8" s="11">
        <f t="shared" si="0"/>
        <v>0</v>
      </c>
      <c r="G8" s="9" t="str">
        <f>IF(F8="","",LOOKUP(F8,{0;33;40;46;50;56;63;66;71;77;84},{"FF";"DD";"DC";"CD";"CC";"CB";"BC";"BB";"BA";"AB";"AA"}))</f>
        <v>FF</v>
      </c>
      <c r="H8" s="9">
        <f>VLOOKUP(G8,K3:L13,2)*C8</f>
        <v>0</v>
      </c>
      <c r="I8" s="9" t="str">
        <f>VLOOKUP(G8,K3:O13,5)</f>
        <v>Tekrar</v>
      </c>
      <c r="J8" s="14"/>
      <c r="K8" s="20" t="s">
        <v>7</v>
      </c>
      <c r="L8" s="21">
        <v>2.2999999999999998</v>
      </c>
      <c r="M8" s="22">
        <v>56</v>
      </c>
      <c r="N8" s="22">
        <v>60</v>
      </c>
      <c r="O8" s="20" t="s">
        <v>14</v>
      </c>
      <c r="P8" s="16" t="s">
        <v>37</v>
      </c>
      <c r="Q8" s="17">
        <f>SUM(Q6:Q7)</f>
        <v>0</v>
      </c>
    </row>
    <row r="9" spans="1:17" ht="15.75" customHeight="1" x14ac:dyDescent="0.25">
      <c r="A9" s="4">
        <v>8</v>
      </c>
      <c r="B9" s="5"/>
      <c r="C9" s="4"/>
      <c r="D9" s="6"/>
      <c r="E9" s="6"/>
      <c r="F9" s="11">
        <f t="shared" si="0"/>
        <v>0</v>
      </c>
      <c r="G9" s="9" t="str">
        <f>IF(F9="","",LOOKUP(F9,{0;33;40;46;50;56;63;66;71;77;84},{"FF";"DD";"DC";"CD";"CC";"CB";"BC";"BB";"BA";"AB";"AA"}))</f>
        <v>FF</v>
      </c>
      <c r="H9" s="9">
        <f>VLOOKUP(G9,K3:L13,2)*C9</f>
        <v>0</v>
      </c>
      <c r="I9" s="9" t="str">
        <f>VLOOKUP(G9,K3:O13,5)</f>
        <v>Tekrar</v>
      </c>
      <c r="J9" s="14"/>
      <c r="K9" s="20" t="s">
        <v>8</v>
      </c>
      <c r="L9" s="21">
        <v>2</v>
      </c>
      <c r="M9" s="22">
        <v>50</v>
      </c>
      <c r="N9" s="22">
        <v>55</v>
      </c>
      <c r="O9" s="20" t="s">
        <v>14</v>
      </c>
      <c r="P9" s="51" t="s">
        <v>36</v>
      </c>
      <c r="Q9" s="51"/>
    </row>
    <row r="10" spans="1:17" ht="15.75" customHeight="1" x14ac:dyDescent="0.25">
      <c r="A10" s="4">
        <v>9</v>
      </c>
      <c r="B10" s="5"/>
      <c r="C10" s="4"/>
      <c r="D10" s="6"/>
      <c r="E10" s="6"/>
      <c r="F10" s="11">
        <f t="shared" si="0"/>
        <v>0</v>
      </c>
      <c r="G10" s="9" t="str">
        <f>IF(F10="","",LOOKUP(F10,{0;33;40;46;50;56;63;66;71;77;84},{"FF";"DD";"DC";"CD";"CC";"CB";"BC";"BB";"BA";"AB";"AA"}))</f>
        <v>FF</v>
      </c>
      <c r="H10" s="9">
        <f>VLOOKUP(G10,K3:L13,2)*C10</f>
        <v>0</v>
      </c>
      <c r="I10" s="9" t="str">
        <f>VLOOKUP(G10,K3:O13,5)</f>
        <v>Tekrar</v>
      </c>
      <c r="J10" s="14"/>
      <c r="K10" s="20" t="s">
        <v>9</v>
      </c>
      <c r="L10" s="21">
        <v>1.7</v>
      </c>
      <c r="M10" s="22">
        <v>46</v>
      </c>
      <c r="N10" s="22">
        <v>49</v>
      </c>
      <c r="O10" s="20" t="s">
        <v>15</v>
      </c>
      <c r="P10" s="51"/>
      <c r="Q10" s="51"/>
    </row>
    <row r="11" spans="1:17" ht="15.75" customHeight="1" x14ac:dyDescent="0.25">
      <c r="A11" s="4">
        <v>10</v>
      </c>
      <c r="B11" s="5"/>
      <c r="C11" s="4"/>
      <c r="D11" s="6"/>
      <c r="E11" s="6"/>
      <c r="F11" s="11">
        <f t="shared" si="0"/>
        <v>0</v>
      </c>
      <c r="G11" s="9" t="str">
        <f>IF(F11="","",LOOKUP(F11,{0;33;40;46;50;56;63;66;71;77;84},{"FF";"DD";"DC";"CD";"CC";"CB";"BC";"BB";"BA";"AB";"AA"}))</f>
        <v>FF</v>
      </c>
      <c r="H11" s="9">
        <f>VLOOKUP(G11,K3:L13,2)*C11</f>
        <v>0</v>
      </c>
      <c r="I11" s="9" t="str">
        <f>VLOOKUP(G11,K3:O13,5)</f>
        <v>Tekrar</v>
      </c>
      <c r="J11" s="14"/>
      <c r="K11" s="20" t="s">
        <v>10</v>
      </c>
      <c r="L11" s="21">
        <v>1.3</v>
      </c>
      <c r="M11" s="22">
        <v>40</v>
      </c>
      <c r="N11" s="22">
        <v>45</v>
      </c>
      <c r="O11" s="20" t="s">
        <v>15</v>
      </c>
      <c r="P11" s="51"/>
      <c r="Q11" s="51"/>
    </row>
    <row r="12" spans="1:17" ht="15.75" customHeight="1" x14ac:dyDescent="0.25">
      <c r="A12" s="28"/>
      <c r="B12" s="29" t="s">
        <v>26</v>
      </c>
      <c r="C12" s="15">
        <f>SUM(C2:C11)</f>
        <v>0</v>
      </c>
      <c r="D12" s="30"/>
      <c r="E12" s="30"/>
      <c r="F12" s="34" t="s">
        <v>25</v>
      </c>
      <c r="G12" s="34"/>
      <c r="H12" s="15">
        <f>SUM(H1:H8)</f>
        <v>0</v>
      </c>
      <c r="I12" s="31"/>
      <c r="J12" s="14"/>
      <c r="K12" s="20" t="s">
        <v>11</v>
      </c>
      <c r="L12" s="21">
        <v>1</v>
      </c>
      <c r="M12" s="22">
        <v>33</v>
      </c>
      <c r="N12" s="22">
        <v>39</v>
      </c>
      <c r="O12" s="20" t="s">
        <v>15</v>
      </c>
      <c r="P12" s="51"/>
      <c r="Q12" s="51"/>
    </row>
    <row r="13" spans="1:17" ht="15.75" customHeight="1" x14ac:dyDescent="0.25">
      <c r="A13" s="35" t="s">
        <v>27</v>
      </c>
      <c r="B13" s="36"/>
      <c r="C13" s="36"/>
      <c r="D13" s="36"/>
      <c r="E13" s="37">
        <f>IFERROR(C12/H12,0)</f>
        <v>0</v>
      </c>
      <c r="F13" s="37"/>
      <c r="G13" s="37"/>
      <c r="H13" s="37"/>
      <c r="I13" s="38"/>
      <c r="J13" s="14"/>
      <c r="K13" s="25" t="s">
        <v>12</v>
      </c>
      <c r="L13" s="26">
        <v>0</v>
      </c>
      <c r="M13" s="27">
        <v>0</v>
      </c>
      <c r="N13" s="22">
        <v>32</v>
      </c>
      <c r="O13" s="20" t="s">
        <v>16</v>
      </c>
      <c r="P13" s="51"/>
      <c r="Q13" s="51"/>
    </row>
    <row r="14" spans="1:17" ht="15" customHeight="1" x14ac:dyDescent="0.25">
      <c r="A14" s="40" t="s">
        <v>42</v>
      </c>
      <c r="B14" s="41"/>
      <c r="C14" s="41"/>
      <c r="D14" s="41"/>
      <c r="E14" s="41"/>
      <c r="F14" s="41"/>
      <c r="G14" s="41"/>
      <c r="H14" s="41"/>
      <c r="I14" s="42"/>
      <c r="J14" s="14"/>
      <c r="K14" s="56" t="s">
        <v>43</v>
      </c>
      <c r="L14" s="56"/>
      <c r="M14" s="56"/>
      <c r="N14" s="56"/>
      <c r="O14" s="56"/>
      <c r="P14" s="56"/>
      <c r="Q14" s="56"/>
    </row>
    <row r="15" spans="1:17" ht="15" customHeight="1" x14ac:dyDescent="0.25">
      <c r="A15" s="43"/>
      <c r="B15" s="44"/>
      <c r="C15" s="44"/>
      <c r="D15" s="44"/>
      <c r="E15" s="44"/>
      <c r="F15" s="44"/>
      <c r="G15" s="44"/>
      <c r="H15" s="44"/>
      <c r="I15" s="45"/>
      <c r="J15" s="14"/>
      <c r="K15" s="56"/>
      <c r="L15" s="56"/>
      <c r="M15" s="56"/>
      <c r="N15" s="56"/>
      <c r="O15" s="56"/>
      <c r="P15" s="56"/>
      <c r="Q15" s="56"/>
    </row>
    <row r="16" spans="1:17" ht="33" customHeight="1" x14ac:dyDescent="0.25">
      <c r="A16" s="12" t="str">
        <f t="shared" ref="A16:I26" si="1">A1</f>
        <v>Sıra
No</v>
      </c>
      <c r="B16" s="12" t="str">
        <f t="shared" si="1"/>
        <v>Ders Adı</v>
      </c>
      <c r="C16" s="12" t="str">
        <f t="shared" si="1"/>
        <v>Kredi</v>
      </c>
      <c r="D16" s="12" t="str">
        <f t="shared" si="1"/>
        <v>Ara
Sınav</v>
      </c>
      <c r="E16" s="12" t="str">
        <f t="shared" si="1"/>
        <v>Dönem
Sonu</v>
      </c>
      <c r="F16" s="12" t="str">
        <f t="shared" si="1"/>
        <v>Başarı
Notu</v>
      </c>
      <c r="G16" s="12" t="str">
        <f t="shared" si="1"/>
        <v>Harf
Notu</v>
      </c>
      <c r="H16" s="12" t="str">
        <f t="shared" si="1"/>
        <v>Kredi
Değeri</v>
      </c>
      <c r="I16" s="12" t="str">
        <f t="shared" si="1"/>
        <v>Durum</v>
      </c>
      <c r="J16" s="14"/>
      <c r="K16" s="47" t="s">
        <v>28</v>
      </c>
      <c r="L16" s="47"/>
      <c r="M16" s="47"/>
      <c r="N16" s="47"/>
      <c r="O16" s="47"/>
      <c r="P16" s="47"/>
      <c r="Q16" s="47"/>
    </row>
    <row r="17" spans="1:27" ht="15.75" customHeight="1" x14ac:dyDescent="0.25">
      <c r="A17" s="9">
        <f t="shared" si="1"/>
        <v>1</v>
      </c>
      <c r="B17" s="8">
        <f t="shared" si="1"/>
        <v>0</v>
      </c>
      <c r="C17" s="9">
        <f t="shared" si="1"/>
        <v>0</v>
      </c>
      <c r="D17" s="10">
        <f t="shared" si="1"/>
        <v>0</v>
      </c>
      <c r="E17" s="10">
        <f>(F17-D17*0.3)/0.7</f>
        <v>0</v>
      </c>
      <c r="F17" s="7">
        <v>0</v>
      </c>
      <c r="G17" s="9" t="str">
        <f>IF(F17="","",LOOKUP(F17,{0;33;40;46;50;56;63;66;71;77;84},{"FF";"DD";"DC";"CD";"CC";"CB";"BC";"BB";"BA";"AB";"AA"}))</f>
        <v>FF</v>
      </c>
      <c r="H17" s="9">
        <f>VLOOKUP(G17,K3:L13,2)</f>
        <v>0</v>
      </c>
      <c r="I17" s="9" t="str">
        <f>VLOOKUP(G17,K3:O13,5)</f>
        <v>Tekrar</v>
      </c>
      <c r="J17" s="14"/>
      <c r="K17" s="32" t="s">
        <v>29</v>
      </c>
      <c r="L17" s="32"/>
      <c r="M17" s="32"/>
      <c r="N17" s="32"/>
      <c r="O17" s="32"/>
      <c r="P17" s="32"/>
      <c r="Q17" s="32"/>
    </row>
    <row r="18" spans="1:27" ht="15.75" customHeight="1" x14ac:dyDescent="0.25">
      <c r="A18" s="9">
        <f t="shared" si="1"/>
        <v>2</v>
      </c>
      <c r="B18" s="8">
        <f t="shared" si="1"/>
        <v>0</v>
      </c>
      <c r="C18" s="9">
        <f t="shared" si="1"/>
        <v>0</v>
      </c>
      <c r="D18" s="10">
        <f t="shared" si="1"/>
        <v>0</v>
      </c>
      <c r="E18" s="10">
        <f t="shared" ref="E18:E26" si="2">(F18-D18*0.3)/0.7</f>
        <v>0</v>
      </c>
      <c r="F18" s="7">
        <v>0</v>
      </c>
      <c r="G18" s="9" t="str">
        <f>IF(F18="","",LOOKUP(F18,{0;33;40;46;50;56;63;66;71;77;84},{"FF";"DD";"DC";"CD";"CC";"CB";"BC";"BB";"BA";"AB";"AA"}))</f>
        <v>FF</v>
      </c>
      <c r="H18" s="9">
        <f>VLOOKUP(G18,K3:L13,2)</f>
        <v>0</v>
      </c>
      <c r="I18" s="9" t="str">
        <f>VLOOKUP(G18,K3:O13,5)</f>
        <v>Tekrar</v>
      </c>
      <c r="J18" s="14"/>
      <c r="K18" s="32"/>
      <c r="L18" s="32"/>
      <c r="M18" s="32"/>
      <c r="N18" s="32"/>
      <c r="O18" s="32"/>
      <c r="P18" s="32"/>
      <c r="Q18" s="32"/>
    </row>
    <row r="19" spans="1:27" ht="15.75" customHeight="1" x14ac:dyDescent="0.25">
      <c r="A19" s="9">
        <f t="shared" si="1"/>
        <v>3</v>
      </c>
      <c r="B19" s="8">
        <f t="shared" si="1"/>
        <v>0</v>
      </c>
      <c r="C19" s="9">
        <f t="shared" si="1"/>
        <v>0</v>
      </c>
      <c r="D19" s="10">
        <f t="shared" si="1"/>
        <v>0</v>
      </c>
      <c r="E19" s="10">
        <f t="shared" si="2"/>
        <v>0</v>
      </c>
      <c r="F19" s="7">
        <v>0</v>
      </c>
      <c r="G19" s="9" t="str">
        <f>IF(F19="","",LOOKUP(F19,{0;33;40;46;50;56;63;66;71;77;84},{"FF";"DD";"DC";"CD";"CC";"CB";"BC";"BB";"BA";"AB";"AA"}))</f>
        <v>FF</v>
      </c>
      <c r="H19" s="9">
        <f>VLOOKUP(G19,K3:L13,2)</f>
        <v>0</v>
      </c>
      <c r="I19" s="9" t="str">
        <f>VLOOKUP(G19,K3:O13,5)</f>
        <v>Tekrar</v>
      </c>
      <c r="J19" s="14"/>
      <c r="K19" s="33" t="s">
        <v>30</v>
      </c>
      <c r="L19" s="33"/>
      <c r="M19" s="33"/>
      <c r="N19" s="33"/>
      <c r="O19" s="33"/>
      <c r="P19" s="33"/>
      <c r="Q19" s="33"/>
    </row>
    <row r="20" spans="1:27" ht="15.75" customHeight="1" x14ac:dyDescent="0.25">
      <c r="A20" s="9">
        <f t="shared" si="1"/>
        <v>4</v>
      </c>
      <c r="B20" s="8">
        <f t="shared" si="1"/>
        <v>0</v>
      </c>
      <c r="C20" s="9">
        <f t="shared" si="1"/>
        <v>0</v>
      </c>
      <c r="D20" s="10">
        <f t="shared" si="1"/>
        <v>0</v>
      </c>
      <c r="E20" s="10">
        <f t="shared" si="2"/>
        <v>0</v>
      </c>
      <c r="F20" s="7">
        <v>0</v>
      </c>
      <c r="G20" s="9" t="str">
        <f>IF(F20="","",LOOKUP(F20,{0;33;40;46;50;56;63;66;71;77;84},{"FF";"DD";"DC";"CD";"CC";"CB";"BC";"BB";"BA";"AB";"AA"}))</f>
        <v>FF</v>
      </c>
      <c r="H20" s="9">
        <f>VLOOKUP(G20,K3:L13,2)</f>
        <v>0</v>
      </c>
      <c r="I20" s="9" t="str">
        <f>VLOOKUP(G20,K3:O13,5)</f>
        <v>Tekrar</v>
      </c>
      <c r="J20" s="14"/>
      <c r="K20" s="33"/>
      <c r="L20" s="33"/>
      <c r="M20" s="33"/>
      <c r="N20" s="33"/>
      <c r="O20" s="33"/>
      <c r="P20" s="33"/>
      <c r="Q20" s="33"/>
    </row>
    <row r="21" spans="1:27" ht="15.75" customHeight="1" x14ac:dyDescent="0.25">
      <c r="A21" s="9">
        <f t="shared" si="1"/>
        <v>5</v>
      </c>
      <c r="B21" s="8">
        <f t="shared" si="1"/>
        <v>0</v>
      </c>
      <c r="C21" s="9">
        <f t="shared" si="1"/>
        <v>0</v>
      </c>
      <c r="D21" s="10">
        <f t="shared" si="1"/>
        <v>0</v>
      </c>
      <c r="E21" s="10">
        <f t="shared" si="2"/>
        <v>0</v>
      </c>
      <c r="F21" s="7">
        <v>0</v>
      </c>
      <c r="G21" s="9" t="str">
        <f>IF(F21="","",LOOKUP(F21,{0;33;40;46;50;56;63;66;71;77;84},{"FF";"DD";"DC";"CD";"CC";"CB";"BC";"BB";"BA";"AB";"AA"}))</f>
        <v>FF</v>
      </c>
      <c r="H21" s="9">
        <f>VLOOKUP(G21,K3:L13,2)</f>
        <v>0</v>
      </c>
      <c r="I21" s="9" t="str">
        <f>VLOOKUP(G21,K3:O13,5)</f>
        <v>Tekrar</v>
      </c>
      <c r="J21" s="14"/>
      <c r="K21" s="33"/>
      <c r="L21" s="33"/>
      <c r="M21" s="33"/>
      <c r="N21" s="33"/>
      <c r="O21" s="33"/>
      <c r="P21" s="33"/>
      <c r="Q21" s="33"/>
    </row>
    <row r="22" spans="1:27" ht="15.75" customHeight="1" x14ac:dyDescent="0.25">
      <c r="A22" s="9">
        <f t="shared" si="1"/>
        <v>6</v>
      </c>
      <c r="B22" s="8">
        <f t="shared" si="1"/>
        <v>0</v>
      </c>
      <c r="C22" s="9">
        <f t="shared" si="1"/>
        <v>0</v>
      </c>
      <c r="D22" s="10">
        <f t="shared" si="1"/>
        <v>0</v>
      </c>
      <c r="E22" s="10">
        <f t="shared" si="2"/>
        <v>0</v>
      </c>
      <c r="F22" s="7">
        <v>0</v>
      </c>
      <c r="G22" s="9" t="str">
        <f>IF(F22="","",LOOKUP(F22,{0;33;40;46;50;56;63;66;71;77;84},{"FF";"DD";"DC";"CD";"CC";"CB";"BC";"BB";"BA";"AB";"AA"}))</f>
        <v>FF</v>
      </c>
      <c r="H22" s="9">
        <f>VLOOKUP(G22,K3:L13,2)</f>
        <v>0</v>
      </c>
      <c r="I22" s="9" t="str">
        <f>VLOOKUP(G22,K3:O13,5)</f>
        <v>Tekrar</v>
      </c>
      <c r="J22" s="14"/>
      <c r="K22" s="39" t="s">
        <v>31</v>
      </c>
      <c r="L22" s="39"/>
      <c r="M22" s="39"/>
      <c r="N22" s="39"/>
      <c r="O22" s="39"/>
      <c r="P22" s="39"/>
      <c r="Q22" s="39"/>
    </row>
    <row r="23" spans="1:27" ht="15.75" customHeight="1" x14ac:dyDescent="0.25">
      <c r="A23" s="9">
        <f t="shared" si="1"/>
        <v>7</v>
      </c>
      <c r="B23" s="8">
        <f t="shared" si="1"/>
        <v>0</v>
      </c>
      <c r="C23" s="9">
        <f t="shared" si="1"/>
        <v>0</v>
      </c>
      <c r="D23" s="10">
        <f t="shared" si="1"/>
        <v>0</v>
      </c>
      <c r="E23" s="10">
        <f t="shared" si="2"/>
        <v>0</v>
      </c>
      <c r="F23" s="7">
        <v>0</v>
      </c>
      <c r="G23" s="9" t="str">
        <f>IF(F23="","",LOOKUP(F23,{0;33;40;46;50;56;63;66;71;77;84},{"FF";"DD";"DC";"CD";"CC";"CB";"BC";"BB";"BA";"AB";"AA"}))</f>
        <v>FF</v>
      </c>
      <c r="H23" s="9">
        <f t="shared" ref="H23" si="3">VLOOKUP(G23,K4:L14,2)</f>
        <v>0</v>
      </c>
      <c r="I23" s="9" t="str">
        <f>VLOOKUP(G23,K3:O13,5)</f>
        <v>Tekrar</v>
      </c>
      <c r="J23" s="14"/>
      <c r="K23" s="39"/>
      <c r="L23" s="39"/>
      <c r="M23" s="39"/>
      <c r="N23" s="39"/>
      <c r="O23" s="39"/>
      <c r="P23" s="39"/>
      <c r="Q23" s="39"/>
    </row>
    <row r="24" spans="1:27" ht="15.75" customHeight="1" x14ac:dyDescent="0.25">
      <c r="A24" s="9">
        <f t="shared" si="1"/>
        <v>8</v>
      </c>
      <c r="B24" s="8">
        <f t="shared" si="1"/>
        <v>0</v>
      </c>
      <c r="C24" s="9">
        <f t="shared" si="1"/>
        <v>0</v>
      </c>
      <c r="D24" s="10">
        <f t="shared" si="1"/>
        <v>0</v>
      </c>
      <c r="E24" s="10">
        <f t="shared" si="2"/>
        <v>0</v>
      </c>
      <c r="F24" s="7">
        <v>0</v>
      </c>
      <c r="G24" s="9" t="str">
        <f>IF(F24="","",LOOKUP(F24,{0;33;40;46;50;56;63;66;71;77;84},{"FF";"DD";"DC";"CD";"CC";"CB";"BC";"BB";"BA";"AB";"AA"}))</f>
        <v>FF</v>
      </c>
      <c r="H24" s="9">
        <f>VLOOKUP(G24,K3:L13,2)</f>
        <v>0</v>
      </c>
      <c r="I24" s="9" t="str">
        <f>VLOOKUP(G24,K3:O13,5)</f>
        <v>Tekrar</v>
      </c>
      <c r="J24" s="14"/>
      <c r="K24" s="46" t="s">
        <v>44</v>
      </c>
      <c r="L24" s="46"/>
      <c r="M24" s="46"/>
      <c r="N24" s="46"/>
      <c r="O24" s="46"/>
      <c r="P24" s="46"/>
      <c r="Q24" s="46"/>
    </row>
    <row r="25" spans="1:27" ht="15.75" customHeight="1" x14ac:dyDescent="0.25">
      <c r="A25" s="9">
        <f t="shared" si="1"/>
        <v>9</v>
      </c>
      <c r="B25" s="8">
        <f t="shared" si="1"/>
        <v>0</v>
      </c>
      <c r="C25" s="9">
        <f t="shared" si="1"/>
        <v>0</v>
      </c>
      <c r="D25" s="10">
        <f t="shared" si="1"/>
        <v>0</v>
      </c>
      <c r="E25" s="10">
        <f t="shared" si="2"/>
        <v>0</v>
      </c>
      <c r="F25" s="7">
        <v>0</v>
      </c>
      <c r="G25" s="9" t="str">
        <f>IF(F25="","",LOOKUP(F25,{0;33;40;46;50;56;63;66;71;77;84},{"FF";"DD";"DC";"CD";"CC";"CB";"BC";"BB";"BA";"AB";"AA"}))</f>
        <v>FF</v>
      </c>
      <c r="H25" s="9">
        <f>VLOOKUP(G25,K3:L13,2)</f>
        <v>0</v>
      </c>
      <c r="I25" s="9" t="str">
        <f>VLOOKUP(G25,K3:O13,5)</f>
        <v>Tekrar</v>
      </c>
      <c r="J25" s="14"/>
      <c r="K25" s="46"/>
      <c r="L25" s="46"/>
      <c r="M25" s="46"/>
      <c r="N25" s="46"/>
      <c r="O25" s="46"/>
      <c r="P25" s="46"/>
      <c r="Q25" s="46"/>
      <c r="R25" s="13"/>
      <c r="S25" s="13"/>
      <c r="T25" s="13"/>
      <c r="U25" s="13"/>
      <c r="V25" s="13"/>
      <c r="W25" s="13"/>
      <c r="X25" s="13"/>
      <c r="Y25" s="13"/>
      <c r="Z25" s="13"/>
      <c r="AA25" s="13"/>
    </row>
    <row r="26" spans="1:27" ht="15.75" customHeight="1" x14ac:dyDescent="0.25">
      <c r="A26" s="9">
        <f t="shared" si="1"/>
        <v>10</v>
      </c>
      <c r="B26" s="8">
        <f t="shared" si="1"/>
        <v>0</v>
      </c>
      <c r="C26" s="9">
        <f t="shared" si="1"/>
        <v>0</v>
      </c>
      <c r="D26" s="10">
        <f t="shared" si="1"/>
        <v>0</v>
      </c>
      <c r="E26" s="10">
        <f t="shared" si="2"/>
        <v>0</v>
      </c>
      <c r="F26" s="7">
        <v>0</v>
      </c>
      <c r="G26" s="9" t="str">
        <f>IF(F26="","",LOOKUP(F26,{0;33;40;46;50;56;63;66;71;77;84},{"FF";"DD";"DC";"CD";"CC";"CB";"BC";"BB";"BA";"AB";"AA"}))</f>
        <v>FF</v>
      </c>
      <c r="H26" s="9">
        <f>VLOOKUP(G26,K3:L13,2)</f>
        <v>0</v>
      </c>
      <c r="I26" s="9" t="str">
        <f>VLOOKUP(G26,K3:O13,5)</f>
        <v>Tekrar</v>
      </c>
      <c r="J26" s="14"/>
      <c r="K26" s="46"/>
      <c r="L26" s="46"/>
      <c r="M26" s="46"/>
      <c r="N26" s="46"/>
      <c r="O26" s="46"/>
      <c r="P26" s="46"/>
      <c r="Q26" s="46"/>
    </row>
    <row r="27" spans="1:27" ht="15.75" customHeight="1" x14ac:dyDescent="0.25">
      <c r="A27" s="28"/>
      <c r="B27" s="29" t="s">
        <v>26</v>
      </c>
      <c r="C27" s="15">
        <f>SUM(C16:C26)</f>
        <v>0</v>
      </c>
      <c r="D27" s="30"/>
      <c r="E27" s="30"/>
      <c r="F27" s="34" t="s">
        <v>25</v>
      </c>
      <c r="G27" s="34"/>
      <c r="H27" s="15">
        <f>SUM(H16:H26)</f>
        <v>0</v>
      </c>
      <c r="I27" s="31"/>
      <c r="J27" s="14"/>
      <c r="K27" s="46"/>
      <c r="L27" s="46"/>
      <c r="M27" s="46"/>
      <c r="N27" s="46"/>
      <c r="O27" s="46"/>
      <c r="P27" s="46"/>
      <c r="Q27" s="46"/>
    </row>
    <row r="28" spans="1:27" ht="15.75" customHeight="1" x14ac:dyDescent="0.25">
      <c r="A28" s="35" t="s">
        <v>27</v>
      </c>
      <c r="B28" s="36"/>
      <c r="C28" s="36"/>
      <c r="D28" s="36"/>
      <c r="E28" s="37">
        <f>IFERROR(C27/H27,0)</f>
        <v>0</v>
      </c>
      <c r="F28" s="37"/>
      <c r="G28" s="37"/>
      <c r="H28" s="37"/>
      <c r="I28" s="38"/>
      <c r="J28" s="14"/>
      <c r="K28" s="46"/>
      <c r="L28" s="46"/>
      <c r="M28" s="46"/>
      <c r="N28" s="46"/>
      <c r="O28" s="46"/>
      <c r="P28" s="46"/>
      <c r="Q28" s="46"/>
    </row>
  </sheetData>
  <sheetProtection algorithmName="SHA-512" hashValue="UrbpAfRBn5OgGZdvu18D0KT44MTnSCUIWHwS8l7zqAkvFu7YcvNhNugbk19wYHVNxtotKz3Q2GO4LkVunmOodw==" saltValue="SMZ9FTbo3cAA2rvkBGwk4g==" spinCount="100000" sheet="1" objects="1" scenarios="1"/>
  <mergeCells count="17">
    <mergeCell ref="A13:D13"/>
    <mergeCell ref="E13:I13"/>
    <mergeCell ref="K1:O1"/>
    <mergeCell ref="P1:Q2"/>
    <mergeCell ref="M2:N2"/>
    <mergeCell ref="P9:Q13"/>
    <mergeCell ref="F12:G12"/>
    <mergeCell ref="K24:Q28"/>
    <mergeCell ref="F27:G27"/>
    <mergeCell ref="A28:D28"/>
    <mergeCell ref="E28:I28"/>
    <mergeCell ref="A14:I15"/>
    <mergeCell ref="K14:Q15"/>
    <mergeCell ref="K16:Q16"/>
    <mergeCell ref="K17:Q18"/>
    <mergeCell ref="K19:Q21"/>
    <mergeCell ref="K22:Q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8</vt:i4>
      </vt:variant>
      <vt:variant>
        <vt:lpstr>Adlandırılmış Aralıklar</vt:lpstr>
      </vt:variant>
      <vt:variant>
        <vt:i4>8</vt:i4>
      </vt:variant>
    </vt:vector>
  </HeadingPairs>
  <TitlesOfParts>
    <vt:vector size="16" baseType="lpstr">
      <vt:lpstr>1.Dönem</vt:lpstr>
      <vt:lpstr>2.Dönem</vt:lpstr>
      <vt:lpstr>3.Dönem </vt:lpstr>
      <vt:lpstr>4.Dönem </vt:lpstr>
      <vt:lpstr>5.Dönem </vt:lpstr>
      <vt:lpstr>6.Dönem </vt:lpstr>
      <vt:lpstr>7.Dönem </vt:lpstr>
      <vt:lpstr>8.Dönem</vt:lpstr>
      <vt:lpstr>'1.Dönem'!NOT</vt:lpstr>
      <vt:lpstr>'2.Dönem'!NOT</vt:lpstr>
      <vt:lpstr>'3.Dönem '!NOT</vt:lpstr>
      <vt:lpstr>'4.Dönem '!NOT</vt:lpstr>
      <vt:lpstr>'5.Dönem '!NOT</vt:lpstr>
      <vt:lpstr>'6.Dönem '!NOT</vt:lpstr>
      <vt:lpstr>'7.Dönem '!NOT</vt:lpstr>
      <vt:lpstr>'8.Dönem'!NOT</vt:lpstr>
    </vt:vector>
  </TitlesOfParts>
  <Company>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WinDowS</cp:lastModifiedBy>
  <dcterms:created xsi:type="dcterms:W3CDTF">2017-01-13T18:26:16Z</dcterms:created>
  <dcterms:modified xsi:type="dcterms:W3CDTF">2017-12-06T12:03:57Z</dcterms:modified>
</cp:coreProperties>
</file>